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polova.eu\Desktop\на сайт отчет\2020\отчет за 2020 год\"/>
    </mc:Choice>
  </mc:AlternateContent>
  <bookViews>
    <workbookView xWindow="0" yWindow="0" windowWidth="28800" windowHeight="12135" tabRatio="494" activeTab="1"/>
  </bookViews>
  <sheets>
    <sheet name="Приложение № 3" sheetId="2" r:id="rId1"/>
    <sheet name="Приложение №4" sheetId="6" r:id="rId2"/>
  </sheets>
  <definedNames>
    <definedName name="_xlnm._FilterDatabase" localSheetId="0" hidden="1">'Приложение № 3'!$A$11:$J$484</definedName>
    <definedName name="_xlnm.Print_Titles" localSheetId="0">'Приложение № 3'!$11:$12</definedName>
    <definedName name="_xlnm.Print_Area" localSheetId="0">'Приложение № 3'!$A$1:$I$484</definedName>
  </definedNames>
  <calcPr calcId="152511"/>
</workbook>
</file>

<file path=xl/calcChain.xml><?xml version="1.0" encoding="utf-8"?>
<calcChain xmlns="http://schemas.openxmlformats.org/spreadsheetml/2006/main">
  <c r="H139" i="6" l="1"/>
  <c r="G139" i="6"/>
  <c r="H130" i="6"/>
  <c r="I128" i="6"/>
  <c r="J128" i="6"/>
  <c r="J464" i="6"/>
  <c r="I464" i="6"/>
  <c r="H463" i="6"/>
  <c r="G463" i="6"/>
  <c r="J462" i="6"/>
  <c r="I462" i="6"/>
  <c r="H461" i="6"/>
  <c r="G461" i="6"/>
  <c r="J460" i="6"/>
  <c r="I460" i="6"/>
  <c r="H459" i="6"/>
  <c r="H458" i="6" s="1"/>
  <c r="G459" i="6"/>
  <c r="J456" i="6"/>
  <c r="I456" i="6"/>
  <c r="H455" i="6"/>
  <c r="G455" i="6"/>
  <c r="J454" i="6"/>
  <c r="I454" i="6"/>
  <c r="H453" i="6"/>
  <c r="G453" i="6"/>
  <c r="J451" i="6"/>
  <c r="I451" i="6"/>
  <c r="H450" i="6"/>
  <c r="G450" i="6"/>
  <c r="G449" i="6"/>
  <c r="J447" i="6"/>
  <c r="I447" i="6"/>
  <c r="H446" i="6"/>
  <c r="H445" i="6" s="1"/>
  <c r="G446" i="6"/>
  <c r="G445" i="6" s="1"/>
  <c r="G444" i="6" s="1"/>
  <c r="J442" i="6"/>
  <c r="I442" i="6"/>
  <c r="H441" i="6"/>
  <c r="G441" i="6"/>
  <c r="J440" i="6"/>
  <c r="I440" i="6"/>
  <c r="H439" i="6"/>
  <c r="G439" i="6"/>
  <c r="J434" i="6"/>
  <c r="I434" i="6"/>
  <c r="H433" i="6"/>
  <c r="G433" i="6"/>
  <c r="G432" i="6" s="1"/>
  <c r="G431" i="6" s="1"/>
  <c r="G430" i="6" s="1"/>
  <c r="G429" i="6" s="1"/>
  <c r="J428" i="6"/>
  <c r="I428" i="6"/>
  <c r="H427" i="6"/>
  <c r="G427" i="6"/>
  <c r="J426" i="6"/>
  <c r="I426" i="6"/>
  <c r="J425" i="6"/>
  <c r="I425" i="6"/>
  <c r="H424" i="6"/>
  <c r="H423" i="6" s="1"/>
  <c r="H422" i="6" s="1"/>
  <c r="G424" i="6"/>
  <c r="G423" i="6" s="1"/>
  <c r="G422" i="6" s="1"/>
  <c r="J419" i="6"/>
  <c r="I419" i="6"/>
  <c r="J418" i="6"/>
  <c r="I418" i="6"/>
  <c r="H417" i="6"/>
  <c r="H416" i="6" s="1"/>
  <c r="G417" i="6"/>
  <c r="G416" i="6" s="1"/>
  <c r="G415" i="6" s="1"/>
  <c r="G414" i="6" s="1"/>
  <c r="G413" i="6" s="1"/>
  <c r="J412" i="6"/>
  <c r="I412" i="6"/>
  <c r="H411" i="6"/>
  <c r="H410" i="6" s="1"/>
  <c r="G411" i="6"/>
  <c r="J409" i="6"/>
  <c r="I409" i="6"/>
  <c r="H408" i="6"/>
  <c r="H407" i="6" s="1"/>
  <c r="G408" i="6"/>
  <c r="G407" i="6" s="1"/>
  <c r="J406" i="6"/>
  <c r="I406" i="6"/>
  <c r="J405" i="6"/>
  <c r="I405" i="6"/>
  <c r="H404" i="6"/>
  <c r="H403" i="6" s="1"/>
  <c r="G404" i="6"/>
  <c r="G403" i="6" s="1"/>
  <c r="J400" i="6"/>
  <c r="I400" i="6"/>
  <c r="H399" i="6"/>
  <c r="G399" i="6"/>
  <c r="J398" i="6"/>
  <c r="I398" i="6"/>
  <c r="H397" i="6"/>
  <c r="G397" i="6"/>
  <c r="J396" i="6"/>
  <c r="I396" i="6"/>
  <c r="H395" i="6"/>
  <c r="G395" i="6"/>
  <c r="G394" i="6" s="1"/>
  <c r="G393" i="6" s="1"/>
  <c r="G392" i="6" s="1"/>
  <c r="J390" i="6"/>
  <c r="I390" i="6"/>
  <c r="H389" i="6"/>
  <c r="G389" i="6"/>
  <c r="J388" i="6"/>
  <c r="I388" i="6"/>
  <c r="H387" i="6"/>
  <c r="G387" i="6"/>
  <c r="G386" i="6" s="1"/>
  <c r="G385" i="6" s="1"/>
  <c r="G384" i="6" s="1"/>
  <c r="J383" i="6"/>
  <c r="I383" i="6"/>
  <c r="H382" i="6"/>
  <c r="H381" i="6" s="1"/>
  <c r="G382" i="6"/>
  <c r="G381" i="6" s="1"/>
  <c r="G380" i="6" s="1"/>
  <c r="G379" i="6" s="1"/>
  <c r="J377" i="6"/>
  <c r="I377" i="6"/>
  <c r="J376" i="6"/>
  <c r="I376" i="6"/>
  <c r="J375" i="6"/>
  <c r="I375" i="6"/>
  <c r="H374" i="6"/>
  <c r="G374" i="6"/>
  <c r="J373" i="6"/>
  <c r="I373" i="6"/>
  <c r="H372" i="6"/>
  <c r="H371" i="6" s="1"/>
  <c r="H370" i="6" s="1"/>
  <c r="G372" i="6"/>
  <c r="J369" i="6"/>
  <c r="I369" i="6"/>
  <c r="H368" i="6"/>
  <c r="G368" i="6"/>
  <c r="G367" i="6" s="1"/>
  <c r="G366" i="6" s="1"/>
  <c r="J363" i="6"/>
  <c r="I363" i="6"/>
  <c r="H362" i="6"/>
  <c r="G362" i="6"/>
  <c r="G361" i="6" s="1"/>
  <c r="G360" i="6" s="1"/>
  <c r="G359" i="6" s="1"/>
  <c r="G358" i="6" s="1"/>
  <c r="J356" i="6"/>
  <c r="I356" i="6"/>
  <c r="J355" i="6"/>
  <c r="I355" i="6"/>
  <c r="H354" i="6"/>
  <c r="H353" i="6" s="1"/>
  <c r="G354" i="6"/>
  <c r="G353" i="6" s="1"/>
  <c r="J352" i="6"/>
  <c r="I352" i="6"/>
  <c r="H351" i="6"/>
  <c r="G351" i="6"/>
  <c r="J350" i="6"/>
  <c r="I350" i="6"/>
  <c r="H349" i="6"/>
  <c r="G349" i="6"/>
  <c r="J348" i="6"/>
  <c r="I348" i="6"/>
  <c r="H347" i="6"/>
  <c r="G347" i="6"/>
  <c r="J346" i="6"/>
  <c r="I346" i="6"/>
  <c r="J345" i="6"/>
  <c r="I345" i="6"/>
  <c r="J344" i="6"/>
  <c r="I344" i="6"/>
  <c r="H343" i="6"/>
  <c r="G343" i="6"/>
  <c r="J342" i="6"/>
  <c r="I342" i="6"/>
  <c r="J341" i="6"/>
  <c r="I341" i="6"/>
  <c r="H340" i="6"/>
  <c r="G340" i="6"/>
  <c r="J335" i="6"/>
  <c r="I335" i="6"/>
  <c r="J334" i="6"/>
  <c r="I334" i="6"/>
  <c r="J333" i="6"/>
  <c r="I333" i="6"/>
  <c r="J332" i="6"/>
  <c r="I332" i="6"/>
  <c r="J331" i="6"/>
  <c r="I331" i="6"/>
  <c r="H330" i="6"/>
  <c r="H329" i="6" s="1"/>
  <c r="G330" i="6"/>
  <c r="G329" i="6" s="1"/>
  <c r="G328" i="6" s="1"/>
  <c r="G327" i="6" s="1"/>
  <c r="J326" i="6"/>
  <c r="I326" i="6"/>
  <c r="J325" i="6"/>
  <c r="I325" i="6"/>
  <c r="H324" i="6"/>
  <c r="G324" i="6"/>
  <c r="J322" i="6"/>
  <c r="I322" i="6"/>
  <c r="H321" i="6"/>
  <c r="H320" i="6" s="1"/>
  <c r="G321" i="6"/>
  <c r="J316" i="6"/>
  <c r="I316" i="6"/>
  <c r="H315" i="6"/>
  <c r="G315" i="6"/>
  <c r="J314" i="6"/>
  <c r="I314" i="6"/>
  <c r="H313" i="6"/>
  <c r="G313" i="6"/>
  <c r="J312" i="6"/>
  <c r="I312" i="6"/>
  <c r="H311" i="6"/>
  <c r="G311" i="6"/>
  <c r="G310" i="6" s="1"/>
  <c r="J309" i="6"/>
  <c r="I309" i="6"/>
  <c r="H308" i="6"/>
  <c r="H307" i="6" s="1"/>
  <c r="G308" i="6"/>
  <c r="G307" i="6" s="1"/>
  <c r="J303" i="6"/>
  <c r="I303" i="6"/>
  <c r="H302" i="6"/>
  <c r="G302" i="6"/>
  <c r="J301" i="6"/>
  <c r="I301" i="6"/>
  <c r="H300" i="6"/>
  <c r="G300" i="6"/>
  <c r="J297" i="6"/>
  <c r="I297" i="6"/>
  <c r="J296" i="6"/>
  <c r="I296" i="6"/>
  <c r="H295" i="6"/>
  <c r="H294" i="6" s="1"/>
  <c r="G295" i="6"/>
  <c r="G294" i="6" s="1"/>
  <c r="J293" i="6"/>
  <c r="I293" i="6"/>
  <c r="J292" i="6"/>
  <c r="I292" i="6"/>
  <c r="H291" i="6"/>
  <c r="G291" i="6"/>
  <c r="J290" i="6"/>
  <c r="I290" i="6"/>
  <c r="H289" i="6"/>
  <c r="G289" i="6"/>
  <c r="J288" i="6"/>
  <c r="I288" i="6"/>
  <c r="H287" i="6"/>
  <c r="G287" i="6"/>
  <c r="J286" i="6"/>
  <c r="I286" i="6"/>
  <c r="J285" i="6"/>
  <c r="I285" i="6"/>
  <c r="J284" i="6"/>
  <c r="I284" i="6"/>
  <c r="J283" i="6"/>
  <c r="I283" i="6"/>
  <c r="H282" i="6"/>
  <c r="J282" i="6" s="1"/>
  <c r="G282" i="6"/>
  <c r="J281" i="6"/>
  <c r="I281" i="6"/>
  <c r="J280" i="6"/>
  <c r="I280" i="6"/>
  <c r="H279" i="6"/>
  <c r="G279" i="6"/>
  <c r="J274" i="6"/>
  <c r="I274" i="6"/>
  <c r="H273" i="6"/>
  <c r="G273" i="6"/>
  <c r="G272" i="6" s="1"/>
  <c r="J271" i="6"/>
  <c r="I271" i="6"/>
  <c r="H270" i="6"/>
  <c r="G270" i="6"/>
  <c r="G269" i="6" s="1"/>
  <c r="J268" i="6"/>
  <c r="I268" i="6"/>
  <c r="H267" i="6"/>
  <c r="G267" i="6"/>
  <c r="G266" i="6" s="1"/>
  <c r="G265" i="6" s="1"/>
  <c r="J264" i="6"/>
  <c r="I264" i="6"/>
  <c r="H263" i="6"/>
  <c r="G263" i="6"/>
  <c r="J262" i="6"/>
  <c r="I262" i="6"/>
  <c r="H261" i="6"/>
  <c r="H260" i="6" s="1"/>
  <c r="G261" i="6"/>
  <c r="J259" i="6"/>
  <c r="I259" i="6"/>
  <c r="H258" i="6"/>
  <c r="H257" i="6" s="1"/>
  <c r="G258" i="6"/>
  <c r="G257" i="6" s="1"/>
  <c r="J255" i="6"/>
  <c r="I255" i="6"/>
  <c r="H254" i="6"/>
  <c r="G254" i="6"/>
  <c r="J253" i="6"/>
  <c r="I253" i="6"/>
  <c r="H252" i="6"/>
  <c r="G252" i="6"/>
  <c r="J251" i="6"/>
  <c r="I251" i="6"/>
  <c r="H250" i="6"/>
  <c r="G250" i="6"/>
  <c r="J249" i="6"/>
  <c r="I249" i="6"/>
  <c r="H248" i="6"/>
  <c r="G248" i="6"/>
  <c r="J246" i="6"/>
  <c r="I246" i="6"/>
  <c r="J245" i="6"/>
  <c r="I245" i="6"/>
  <c r="H244" i="6"/>
  <c r="G244" i="6"/>
  <c r="J243" i="6"/>
  <c r="I243" i="6"/>
  <c r="H242" i="6"/>
  <c r="G242" i="6"/>
  <c r="J241" i="6"/>
  <c r="I241" i="6"/>
  <c r="H240" i="6"/>
  <c r="G240" i="6"/>
  <c r="J239" i="6"/>
  <c r="I239" i="6"/>
  <c r="H238" i="6"/>
  <c r="G238" i="6"/>
  <c r="J237" i="6"/>
  <c r="I237" i="6"/>
  <c r="H236" i="6"/>
  <c r="G236" i="6"/>
  <c r="J235" i="6"/>
  <c r="I235" i="6"/>
  <c r="J234" i="6"/>
  <c r="I234" i="6"/>
  <c r="J233" i="6"/>
  <c r="I233" i="6"/>
  <c r="J232" i="6"/>
  <c r="I232" i="6"/>
  <c r="J231" i="6"/>
  <c r="I231" i="6"/>
  <c r="H230" i="6"/>
  <c r="G230" i="6"/>
  <c r="J229" i="6"/>
  <c r="I229" i="6"/>
  <c r="H228" i="6"/>
  <c r="G228" i="6"/>
  <c r="J227" i="6"/>
  <c r="I227" i="6"/>
  <c r="H226" i="6"/>
  <c r="G226" i="6"/>
  <c r="J225" i="6"/>
  <c r="I225" i="6"/>
  <c r="J224" i="6"/>
  <c r="I224" i="6"/>
  <c r="H223" i="6"/>
  <c r="G223" i="6"/>
  <c r="J222" i="6"/>
  <c r="I222" i="6"/>
  <c r="H221" i="6"/>
  <c r="G221" i="6"/>
  <c r="J219" i="6"/>
  <c r="I219" i="6"/>
  <c r="H218" i="6"/>
  <c r="G218" i="6"/>
  <c r="G217" i="6" s="1"/>
  <c r="J214" i="6"/>
  <c r="I214" i="6"/>
  <c r="H213" i="6"/>
  <c r="H212" i="6" s="1"/>
  <c r="G213" i="6"/>
  <c r="J210" i="6"/>
  <c r="I210" i="6"/>
  <c r="J209" i="6"/>
  <c r="I209" i="6"/>
  <c r="H208" i="6"/>
  <c r="G208" i="6"/>
  <c r="J207" i="6"/>
  <c r="I207" i="6"/>
  <c r="H206" i="6"/>
  <c r="G206" i="6"/>
  <c r="J205" i="6"/>
  <c r="I205" i="6"/>
  <c r="H204" i="6"/>
  <c r="G204" i="6"/>
  <c r="G203" i="6" s="1"/>
  <c r="H203" i="6"/>
  <c r="J202" i="6"/>
  <c r="I202" i="6"/>
  <c r="I201" i="6"/>
  <c r="H200" i="6"/>
  <c r="G200" i="6"/>
  <c r="G199" i="6" s="1"/>
  <c r="J198" i="6"/>
  <c r="I198" i="6"/>
  <c r="H197" i="6"/>
  <c r="G197" i="6"/>
  <c r="J196" i="6"/>
  <c r="I196" i="6"/>
  <c r="H195" i="6"/>
  <c r="G195" i="6"/>
  <c r="J194" i="6"/>
  <c r="I194" i="6"/>
  <c r="H193" i="6"/>
  <c r="G193" i="6"/>
  <c r="J192" i="6"/>
  <c r="I192" i="6"/>
  <c r="J191" i="6"/>
  <c r="I191" i="6"/>
  <c r="I190" i="6"/>
  <c r="G189" i="6"/>
  <c r="J189" i="6" s="1"/>
  <c r="J188" i="6"/>
  <c r="I188" i="6"/>
  <c r="H187" i="6"/>
  <c r="J186" i="6"/>
  <c r="I186" i="6"/>
  <c r="H185" i="6"/>
  <c r="G185" i="6"/>
  <c r="J184" i="6"/>
  <c r="I184" i="6"/>
  <c r="J183" i="6"/>
  <c r="I183" i="6"/>
  <c r="J182" i="6"/>
  <c r="I182" i="6"/>
  <c r="H181" i="6"/>
  <c r="G181" i="6"/>
  <c r="J177" i="6"/>
  <c r="I177" i="6"/>
  <c r="H176" i="6"/>
  <c r="G176" i="6"/>
  <c r="G175" i="6"/>
  <c r="J172" i="6"/>
  <c r="I172" i="6"/>
  <c r="H171" i="6"/>
  <c r="G171" i="6"/>
  <c r="J170" i="6"/>
  <c r="I170" i="6"/>
  <c r="H169" i="6"/>
  <c r="H168" i="6" s="1"/>
  <c r="G169" i="6"/>
  <c r="G168" i="6" s="1"/>
  <c r="G167" i="6" s="1"/>
  <c r="J166" i="6"/>
  <c r="I166" i="6"/>
  <c r="H165" i="6"/>
  <c r="G165" i="6"/>
  <c r="J164" i="6"/>
  <c r="I164" i="6"/>
  <c r="H163" i="6"/>
  <c r="G163" i="6"/>
  <c r="J162" i="6"/>
  <c r="I162" i="6"/>
  <c r="H161" i="6"/>
  <c r="G161" i="6"/>
  <c r="J160" i="6"/>
  <c r="I160" i="6"/>
  <c r="J159" i="6"/>
  <c r="I159" i="6"/>
  <c r="J158" i="6"/>
  <c r="I158" i="6"/>
  <c r="J157" i="6"/>
  <c r="I157" i="6"/>
  <c r="H156" i="6"/>
  <c r="G156" i="6"/>
  <c r="J152" i="6"/>
  <c r="I152" i="6"/>
  <c r="H151" i="6"/>
  <c r="G151" i="6"/>
  <c r="J150" i="6"/>
  <c r="I150" i="6"/>
  <c r="H149" i="6"/>
  <c r="G149" i="6"/>
  <c r="J148" i="6"/>
  <c r="I148" i="6"/>
  <c r="H147" i="6"/>
  <c r="G147" i="6"/>
  <c r="J146" i="6"/>
  <c r="I146" i="6"/>
  <c r="J145" i="6"/>
  <c r="I145" i="6"/>
  <c r="J144" i="6"/>
  <c r="I144" i="6"/>
  <c r="H143" i="6"/>
  <c r="G143" i="6"/>
  <c r="J142" i="6"/>
  <c r="I142" i="6"/>
  <c r="H141" i="6"/>
  <c r="G141" i="6"/>
  <c r="J137" i="6"/>
  <c r="I137" i="6"/>
  <c r="H136" i="6"/>
  <c r="G136" i="6"/>
  <c r="J135" i="6"/>
  <c r="I135" i="6"/>
  <c r="J134" i="6"/>
  <c r="I134" i="6"/>
  <c r="J133" i="6"/>
  <c r="I133" i="6"/>
  <c r="J132" i="6"/>
  <c r="I132" i="6"/>
  <c r="H131" i="6"/>
  <c r="G131" i="6"/>
  <c r="G130" i="6" s="1"/>
  <c r="J129" i="6"/>
  <c r="I129" i="6"/>
  <c r="H127" i="6"/>
  <c r="G127" i="6"/>
  <c r="J126" i="6"/>
  <c r="I126" i="6"/>
  <c r="J125" i="6"/>
  <c r="I125" i="6"/>
  <c r="H124" i="6"/>
  <c r="G124" i="6"/>
  <c r="I124" i="6" s="1"/>
  <c r="J123" i="6"/>
  <c r="I123" i="6"/>
  <c r="H122" i="6"/>
  <c r="G122" i="6"/>
  <c r="J116" i="6"/>
  <c r="I116" i="6"/>
  <c r="H115" i="6"/>
  <c r="G115" i="6"/>
  <c r="I115" i="6" s="1"/>
  <c r="J114" i="6"/>
  <c r="I114" i="6"/>
  <c r="H113" i="6"/>
  <c r="H112" i="6" s="1"/>
  <c r="G113" i="6"/>
  <c r="G112" i="6"/>
  <c r="J111" i="6"/>
  <c r="I111" i="6"/>
  <c r="H110" i="6"/>
  <c r="G110" i="6"/>
  <c r="G109" i="6" s="1"/>
  <c r="J108" i="6"/>
  <c r="I108" i="6"/>
  <c r="J107" i="6"/>
  <c r="I107" i="6"/>
  <c r="H106" i="6"/>
  <c r="I106" i="6" s="1"/>
  <c r="G106" i="6"/>
  <c r="G105" i="6" s="1"/>
  <c r="J102" i="6"/>
  <c r="I102" i="6"/>
  <c r="H101" i="6"/>
  <c r="G101" i="6"/>
  <c r="J100" i="6"/>
  <c r="I100" i="6"/>
  <c r="H99" i="6"/>
  <c r="H98" i="6" s="1"/>
  <c r="G99" i="6"/>
  <c r="G98" i="6" s="1"/>
  <c r="G97" i="6" s="1"/>
  <c r="J95" i="6"/>
  <c r="I95" i="6"/>
  <c r="H94" i="6"/>
  <c r="H93" i="6" s="1"/>
  <c r="G94" i="6"/>
  <c r="G93" i="6" s="1"/>
  <c r="J91" i="6"/>
  <c r="I91" i="6"/>
  <c r="H90" i="6"/>
  <c r="H89" i="6" s="1"/>
  <c r="G90" i="6"/>
  <c r="G89" i="6" s="1"/>
  <c r="J88" i="6"/>
  <c r="I88" i="6"/>
  <c r="H87" i="6"/>
  <c r="H86" i="6" s="1"/>
  <c r="G87" i="6"/>
  <c r="J87" i="6" s="1"/>
  <c r="J83" i="6"/>
  <c r="I83" i="6"/>
  <c r="H82" i="6"/>
  <c r="H81" i="6" s="1"/>
  <c r="G82" i="6"/>
  <c r="G81" i="6" s="1"/>
  <c r="G80" i="6" s="1"/>
  <c r="J79" i="6"/>
  <c r="I79" i="6"/>
  <c r="J78" i="6"/>
  <c r="I78" i="6"/>
  <c r="J77" i="6"/>
  <c r="I77" i="6"/>
  <c r="H76" i="6"/>
  <c r="G76" i="6"/>
  <c r="J75" i="6"/>
  <c r="I75" i="6"/>
  <c r="H74" i="6"/>
  <c r="G74" i="6"/>
  <c r="G73" i="6" s="1"/>
  <c r="J72" i="6"/>
  <c r="I72" i="6"/>
  <c r="H71" i="6"/>
  <c r="G71" i="6"/>
  <c r="G70" i="6" s="1"/>
  <c r="G69" i="6" s="1"/>
  <c r="J67" i="6"/>
  <c r="I67" i="6"/>
  <c r="H66" i="6"/>
  <c r="G66" i="6"/>
  <c r="G65" i="6" s="1"/>
  <c r="J64" i="6"/>
  <c r="I64" i="6"/>
  <c r="J63" i="6"/>
  <c r="I63" i="6"/>
  <c r="J62" i="6"/>
  <c r="I62" i="6"/>
  <c r="H61" i="6"/>
  <c r="G61" i="6"/>
  <c r="J60" i="6"/>
  <c r="I60" i="6"/>
  <c r="H59" i="6"/>
  <c r="G59" i="6"/>
  <c r="J58" i="6"/>
  <c r="I58" i="6"/>
  <c r="J57" i="6"/>
  <c r="I57" i="6"/>
  <c r="J56" i="6"/>
  <c r="I56" i="6"/>
  <c r="H55" i="6"/>
  <c r="G55" i="6"/>
  <c r="G54" i="6" s="1"/>
  <c r="J53" i="6"/>
  <c r="I53" i="6"/>
  <c r="H52" i="6"/>
  <c r="G52" i="6"/>
  <c r="G51" i="6" s="1"/>
  <c r="J48" i="6"/>
  <c r="I48" i="6"/>
  <c r="H47" i="6"/>
  <c r="G47" i="6"/>
  <c r="G46" i="6" s="1"/>
  <c r="J45" i="6"/>
  <c r="I45" i="6"/>
  <c r="J44" i="6"/>
  <c r="I44" i="6"/>
  <c r="H43" i="6"/>
  <c r="G43" i="6"/>
  <c r="J42" i="6"/>
  <c r="I42" i="6"/>
  <c r="H41" i="6"/>
  <c r="G41" i="6"/>
  <c r="J40" i="6"/>
  <c r="I40" i="6"/>
  <c r="H39" i="6"/>
  <c r="G39" i="6"/>
  <c r="J38" i="6"/>
  <c r="I38" i="6"/>
  <c r="I37" i="6"/>
  <c r="J36" i="6"/>
  <c r="I36" i="6"/>
  <c r="J35" i="6"/>
  <c r="I35" i="6"/>
  <c r="H34" i="6"/>
  <c r="G34" i="6"/>
  <c r="J33" i="6"/>
  <c r="I33" i="6"/>
  <c r="H32" i="6"/>
  <c r="G32" i="6"/>
  <c r="G31" i="6" s="1"/>
  <c r="G30" i="6" s="1"/>
  <c r="J29" i="6"/>
  <c r="I29" i="6"/>
  <c r="J28" i="6"/>
  <c r="I28" i="6"/>
  <c r="H27" i="6"/>
  <c r="G27" i="6"/>
  <c r="G26" i="6" s="1"/>
  <c r="G25" i="6" s="1"/>
  <c r="G24" i="6" s="1"/>
  <c r="J22" i="6"/>
  <c r="I22" i="6"/>
  <c r="H21" i="6"/>
  <c r="G21" i="6"/>
  <c r="G20" i="6" s="1"/>
  <c r="G19" i="6" s="1"/>
  <c r="J18" i="6"/>
  <c r="I18" i="6"/>
  <c r="J17" i="6"/>
  <c r="I17" i="6"/>
  <c r="J16" i="6"/>
  <c r="I16" i="6"/>
  <c r="H15" i="6"/>
  <c r="G15" i="6"/>
  <c r="G454" i="2"/>
  <c r="F454" i="2"/>
  <c r="F19" i="2"/>
  <c r="G19" i="2"/>
  <c r="H475" i="2"/>
  <c r="I475" i="2"/>
  <c r="G474" i="2"/>
  <c r="F474" i="2"/>
  <c r="I474" i="2" s="1"/>
  <c r="H444" i="2"/>
  <c r="I444" i="2"/>
  <c r="H428" i="2"/>
  <c r="I428" i="2"/>
  <c r="G427" i="2"/>
  <c r="G426" i="2" s="1"/>
  <c r="F427" i="2"/>
  <c r="H425" i="2"/>
  <c r="I425" i="2"/>
  <c r="G423" i="2"/>
  <c r="G422" i="2" s="1"/>
  <c r="F423" i="2"/>
  <c r="F422" i="2" s="1"/>
  <c r="H409" i="2"/>
  <c r="I409" i="2"/>
  <c r="G408" i="2"/>
  <c r="F408" i="2"/>
  <c r="G373" i="2"/>
  <c r="F373" i="2"/>
  <c r="G370" i="2"/>
  <c r="F370" i="2"/>
  <c r="H369" i="2"/>
  <c r="I369" i="2"/>
  <c r="H371" i="2"/>
  <c r="I371" i="2"/>
  <c r="G368" i="2"/>
  <c r="F368" i="2"/>
  <c r="I368" i="2" s="1"/>
  <c r="H353" i="2"/>
  <c r="I353" i="2"/>
  <c r="G349" i="2"/>
  <c r="F349" i="2"/>
  <c r="I127" i="6" l="1"/>
  <c r="H105" i="6"/>
  <c r="I105" i="6" s="1"/>
  <c r="I223" i="6"/>
  <c r="J399" i="6"/>
  <c r="J124" i="6"/>
  <c r="I195" i="6"/>
  <c r="I165" i="6"/>
  <c r="G86" i="6"/>
  <c r="J86" i="6" s="1"/>
  <c r="I368" i="6"/>
  <c r="J127" i="6"/>
  <c r="J52" i="6"/>
  <c r="J61" i="6"/>
  <c r="I347" i="6"/>
  <c r="G104" i="6"/>
  <c r="G103" i="6" s="1"/>
  <c r="J76" i="6"/>
  <c r="I149" i="6"/>
  <c r="J165" i="6"/>
  <c r="I238" i="6"/>
  <c r="G121" i="6"/>
  <c r="G120" i="6" s="1"/>
  <c r="G119" i="6" s="1"/>
  <c r="G118" i="6" s="1"/>
  <c r="J149" i="6"/>
  <c r="I181" i="6"/>
  <c r="J279" i="6"/>
  <c r="J287" i="6"/>
  <c r="I330" i="6"/>
  <c r="H367" i="6"/>
  <c r="I367" i="6" s="1"/>
  <c r="G421" i="6"/>
  <c r="G420" i="6" s="1"/>
  <c r="J105" i="6"/>
  <c r="G140" i="6"/>
  <c r="I74" i="6"/>
  <c r="J110" i="6"/>
  <c r="J195" i="6"/>
  <c r="H109" i="6"/>
  <c r="H104" i="6" s="1"/>
  <c r="I110" i="6"/>
  <c r="G50" i="6"/>
  <c r="G49" i="6" s="1"/>
  <c r="J59" i="6"/>
  <c r="I87" i="6"/>
  <c r="J106" i="6"/>
  <c r="J181" i="6"/>
  <c r="J263" i="6"/>
  <c r="I324" i="6"/>
  <c r="J411" i="6"/>
  <c r="I21" i="6"/>
  <c r="I52" i="6"/>
  <c r="J171" i="6"/>
  <c r="I248" i="6"/>
  <c r="I279" i="6"/>
  <c r="I282" i="6"/>
  <c r="I287" i="6"/>
  <c r="G278" i="6"/>
  <c r="G277" i="6" s="1"/>
  <c r="G276" i="6" s="1"/>
  <c r="J324" i="6"/>
  <c r="I242" i="6"/>
  <c r="I263" i="6"/>
  <c r="G378" i="6"/>
  <c r="I189" i="6"/>
  <c r="J242" i="6"/>
  <c r="G306" i="6"/>
  <c r="G305" i="6" s="1"/>
  <c r="G304" i="6" s="1"/>
  <c r="J368" i="6"/>
  <c r="J200" i="6"/>
  <c r="I200" i="6"/>
  <c r="I329" i="6"/>
  <c r="J329" i="6"/>
  <c r="H328" i="6"/>
  <c r="G371" i="6"/>
  <c r="G370" i="6" s="1"/>
  <c r="G365" i="6" s="1"/>
  <c r="G364" i="6" s="1"/>
  <c r="J374" i="6"/>
  <c r="I433" i="6"/>
  <c r="J433" i="6"/>
  <c r="H432" i="6"/>
  <c r="G452" i="6"/>
  <c r="G448" i="6" s="1"/>
  <c r="J39" i="6"/>
  <c r="I76" i="6"/>
  <c r="J98" i="6"/>
  <c r="I98" i="6"/>
  <c r="J252" i="6"/>
  <c r="I252" i="6"/>
  <c r="H256" i="6"/>
  <c r="I267" i="6"/>
  <c r="J267" i="6"/>
  <c r="H266" i="6"/>
  <c r="I289" i="6"/>
  <c r="J289" i="6"/>
  <c r="G299" i="6"/>
  <c r="G298" i="6" s="1"/>
  <c r="G275" i="6" s="1"/>
  <c r="H366" i="6"/>
  <c r="I450" i="6"/>
  <c r="H449" i="6"/>
  <c r="J450" i="6"/>
  <c r="J455" i="6"/>
  <c r="I27" i="6"/>
  <c r="J27" i="6"/>
  <c r="H26" i="6"/>
  <c r="H140" i="6"/>
  <c r="H199" i="6"/>
  <c r="I302" i="6"/>
  <c r="J302" i="6"/>
  <c r="J156" i="6"/>
  <c r="I156" i="6"/>
  <c r="J226" i="6"/>
  <c r="I226" i="6"/>
  <c r="J248" i="6"/>
  <c r="H247" i="6"/>
  <c r="J143" i="6"/>
  <c r="I143" i="6"/>
  <c r="J161" i="6"/>
  <c r="I161" i="6"/>
  <c r="J218" i="6"/>
  <c r="I218" i="6"/>
  <c r="H217" i="6"/>
  <c r="J270" i="6"/>
  <c r="I270" i="6"/>
  <c r="H269" i="6"/>
  <c r="I47" i="6"/>
  <c r="H51" i="6"/>
  <c r="I59" i="6"/>
  <c r="H97" i="6"/>
  <c r="J99" i="6"/>
  <c r="I99" i="6"/>
  <c r="J115" i="6"/>
  <c r="I171" i="6"/>
  <c r="I311" i="6"/>
  <c r="J311" i="6"/>
  <c r="J330" i="6"/>
  <c r="J347" i="6"/>
  <c r="I351" i="6"/>
  <c r="J351" i="6"/>
  <c r="I387" i="6"/>
  <c r="J387" i="6"/>
  <c r="G438" i="6"/>
  <c r="G437" i="6" s="1"/>
  <c r="G436" i="6" s="1"/>
  <c r="I395" i="6"/>
  <c r="I441" i="6"/>
  <c r="G458" i="6"/>
  <c r="G457" i="6" s="1"/>
  <c r="I15" i="6"/>
  <c r="G14" i="6"/>
  <c r="I32" i="6"/>
  <c r="J41" i="6"/>
  <c r="I43" i="6"/>
  <c r="I55" i="6"/>
  <c r="J66" i="6"/>
  <c r="J71" i="6"/>
  <c r="G68" i="6"/>
  <c r="G96" i="6"/>
  <c r="G92" i="6" s="1"/>
  <c r="G155" i="6"/>
  <c r="G154" i="6" s="1"/>
  <c r="G153" i="6" s="1"/>
  <c r="J206" i="6"/>
  <c r="J223" i="6"/>
  <c r="J230" i="6"/>
  <c r="J295" i="6"/>
  <c r="I315" i="6"/>
  <c r="H339" i="6"/>
  <c r="H338" i="6" s="1"/>
  <c r="H337" i="6" s="1"/>
  <c r="I374" i="6"/>
  <c r="J395" i="6"/>
  <c r="I399" i="6"/>
  <c r="G410" i="6"/>
  <c r="I410" i="6" s="1"/>
  <c r="I411" i="6"/>
  <c r="J441" i="6"/>
  <c r="I461" i="6"/>
  <c r="I455" i="6"/>
  <c r="J15" i="6"/>
  <c r="H31" i="6"/>
  <c r="J32" i="6"/>
  <c r="I34" i="6"/>
  <c r="H70" i="6"/>
  <c r="I71" i="6"/>
  <c r="I206" i="6"/>
  <c r="I230" i="6"/>
  <c r="J238" i="6"/>
  <c r="I295" i="6"/>
  <c r="J315" i="6"/>
  <c r="G320" i="6"/>
  <c r="G319" i="6" s="1"/>
  <c r="G318" i="6" s="1"/>
  <c r="G317" i="6" s="1"/>
  <c r="G339" i="6"/>
  <c r="G338" i="6" s="1"/>
  <c r="G337" i="6" s="1"/>
  <c r="G336" i="6" s="1"/>
  <c r="J461" i="6"/>
  <c r="J93" i="6"/>
  <c r="I93" i="6"/>
  <c r="J112" i="6"/>
  <c r="I112" i="6"/>
  <c r="J122" i="6"/>
  <c r="I122" i="6"/>
  <c r="J163" i="6"/>
  <c r="H155" i="6"/>
  <c r="I163" i="6"/>
  <c r="J168" i="6"/>
  <c r="I168" i="6"/>
  <c r="J176" i="6"/>
  <c r="I176" i="6"/>
  <c r="J193" i="6"/>
  <c r="I193" i="6"/>
  <c r="J203" i="6"/>
  <c r="I203" i="6"/>
  <c r="J213" i="6"/>
  <c r="I213" i="6"/>
  <c r="J236" i="6"/>
  <c r="I236" i="6"/>
  <c r="J300" i="6"/>
  <c r="I300" i="6"/>
  <c r="H299" i="6"/>
  <c r="J362" i="6"/>
  <c r="I362" i="6"/>
  <c r="H361" i="6"/>
  <c r="J445" i="6"/>
  <c r="I445" i="6"/>
  <c r="H444" i="6"/>
  <c r="J34" i="6"/>
  <c r="I41" i="6"/>
  <c r="H46" i="6"/>
  <c r="J47" i="6"/>
  <c r="H54" i="6"/>
  <c r="J55" i="6"/>
  <c r="I66" i="6"/>
  <c r="H73" i="6"/>
  <c r="J74" i="6"/>
  <c r="J82" i="6"/>
  <c r="I82" i="6"/>
  <c r="J90" i="6"/>
  <c r="I90" i="6"/>
  <c r="J136" i="6"/>
  <c r="I136" i="6"/>
  <c r="J147" i="6"/>
  <c r="I147" i="6"/>
  <c r="J185" i="6"/>
  <c r="H180" i="6"/>
  <c r="I185" i="6"/>
  <c r="J240" i="6"/>
  <c r="I240" i="6"/>
  <c r="J258" i="6"/>
  <c r="I258" i="6"/>
  <c r="J261" i="6"/>
  <c r="G260" i="6"/>
  <c r="J291" i="6"/>
  <c r="I291" i="6"/>
  <c r="H278" i="6"/>
  <c r="J381" i="6"/>
  <c r="I381" i="6"/>
  <c r="H380" i="6"/>
  <c r="J439" i="6"/>
  <c r="I439" i="6"/>
  <c r="H438" i="6"/>
  <c r="J463" i="6"/>
  <c r="I463" i="6"/>
  <c r="H65" i="6"/>
  <c r="I81" i="6"/>
  <c r="J101" i="6"/>
  <c r="I101" i="6"/>
  <c r="H121" i="6"/>
  <c r="H167" i="6"/>
  <c r="J169" i="6"/>
  <c r="I169" i="6"/>
  <c r="H175" i="6"/>
  <c r="J197" i="6"/>
  <c r="I197" i="6"/>
  <c r="J204" i="6"/>
  <c r="I204" i="6"/>
  <c r="G212" i="6"/>
  <c r="G220" i="6"/>
  <c r="I254" i="6"/>
  <c r="J254" i="6"/>
  <c r="J307" i="6"/>
  <c r="I307" i="6"/>
  <c r="H319" i="6"/>
  <c r="J407" i="6"/>
  <c r="I407" i="6"/>
  <c r="J416" i="6"/>
  <c r="I416" i="6"/>
  <c r="H415" i="6"/>
  <c r="J453" i="6"/>
  <c r="I453" i="6"/>
  <c r="H452" i="6"/>
  <c r="H457" i="6"/>
  <c r="H20" i="6"/>
  <c r="J21" i="6"/>
  <c r="G23" i="6"/>
  <c r="I39" i="6"/>
  <c r="J43" i="6"/>
  <c r="I61" i="6"/>
  <c r="H80" i="6"/>
  <c r="J81" i="6"/>
  <c r="J89" i="6"/>
  <c r="H85" i="6"/>
  <c r="I89" i="6"/>
  <c r="J94" i="6"/>
  <c r="I94" i="6"/>
  <c r="J113" i="6"/>
  <c r="I113" i="6"/>
  <c r="J131" i="6"/>
  <c r="I131" i="6"/>
  <c r="J141" i="6"/>
  <c r="I141" i="6"/>
  <c r="J151" i="6"/>
  <c r="I151" i="6"/>
  <c r="J208" i="6"/>
  <c r="I208" i="6"/>
  <c r="J221" i="6"/>
  <c r="I221" i="6"/>
  <c r="J228" i="6"/>
  <c r="I228" i="6"/>
  <c r="J244" i="6"/>
  <c r="I244" i="6"/>
  <c r="G247" i="6"/>
  <c r="J250" i="6"/>
  <c r="J257" i="6"/>
  <c r="I257" i="6"/>
  <c r="I273" i="6"/>
  <c r="J273" i="6"/>
  <c r="H272" i="6"/>
  <c r="J294" i="6"/>
  <c r="I294" i="6"/>
  <c r="H365" i="6"/>
  <c r="J403" i="6"/>
  <c r="I403" i="6"/>
  <c r="H402" i="6"/>
  <c r="J422" i="6"/>
  <c r="I422" i="6"/>
  <c r="H421" i="6"/>
  <c r="G187" i="6"/>
  <c r="H220" i="6"/>
  <c r="I250" i="6"/>
  <c r="I261" i="6"/>
  <c r="J313" i="6"/>
  <c r="H310" i="6"/>
  <c r="H306" i="6" s="1"/>
  <c r="I313" i="6"/>
  <c r="J343" i="6"/>
  <c r="I343" i="6"/>
  <c r="J354" i="6"/>
  <c r="I354" i="6"/>
  <c r="J424" i="6"/>
  <c r="I424" i="6"/>
  <c r="J308" i="6"/>
  <c r="I308" i="6"/>
  <c r="J321" i="6"/>
  <c r="I321" i="6"/>
  <c r="J349" i="6"/>
  <c r="I349" i="6"/>
  <c r="J389" i="6"/>
  <c r="H386" i="6"/>
  <c r="I389" i="6"/>
  <c r="J397" i="6"/>
  <c r="H394" i="6"/>
  <c r="I397" i="6"/>
  <c r="J446" i="6"/>
  <c r="I446" i="6"/>
  <c r="J340" i="6"/>
  <c r="I340" i="6"/>
  <c r="J353" i="6"/>
  <c r="I353" i="6"/>
  <c r="J372" i="6"/>
  <c r="I372" i="6"/>
  <c r="J382" i="6"/>
  <c r="I382" i="6"/>
  <c r="J404" i="6"/>
  <c r="I404" i="6"/>
  <c r="J408" i="6"/>
  <c r="I408" i="6"/>
  <c r="J417" i="6"/>
  <c r="I417" i="6"/>
  <c r="J423" i="6"/>
  <c r="I423" i="6"/>
  <c r="J427" i="6"/>
  <c r="I427" i="6"/>
  <c r="J459" i="6"/>
  <c r="I459" i="6"/>
  <c r="H474" i="2"/>
  <c r="I370" i="2"/>
  <c r="H427" i="2"/>
  <c r="F426" i="2"/>
  <c r="H426" i="2" s="1"/>
  <c r="I427" i="2"/>
  <c r="H408" i="2"/>
  <c r="I408" i="2"/>
  <c r="H368" i="2"/>
  <c r="H370" i="2"/>
  <c r="H345" i="2"/>
  <c r="I345" i="2"/>
  <c r="G343" i="2"/>
  <c r="F343" i="2"/>
  <c r="G340" i="2"/>
  <c r="F340" i="2"/>
  <c r="H307" i="2"/>
  <c r="I307" i="2"/>
  <c r="H309" i="2"/>
  <c r="I309" i="2"/>
  <c r="G308" i="2"/>
  <c r="F308" i="2"/>
  <c r="G306" i="2"/>
  <c r="F306" i="2"/>
  <c r="H316" i="2"/>
  <c r="I316" i="2"/>
  <c r="G314" i="2"/>
  <c r="F314" i="2"/>
  <c r="H312" i="2"/>
  <c r="I312" i="2"/>
  <c r="G310" i="2"/>
  <c r="F310" i="2"/>
  <c r="G301" i="2"/>
  <c r="F301" i="2"/>
  <c r="H304" i="2"/>
  <c r="I304" i="2"/>
  <c r="H300" i="2"/>
  <c r="I300" i="2"/>
  <c r="G298" i="2"/>
  <c r="F298" i="2"/>
  <c r="I320" i="6" l="1"/>
  <c r="I86" i="6"/>
  <c r="J140" i="6"/>
  <c r="I140" i="6"/>
  <c r="I370" i="6"/>
  <c r="J320" i="6"/>
  <c r="J367" i="6"/>
  <c r="G85" i="6"/>
  <c r="G84" i="6" s="1"/>
  <c r="J104" i="6"/>
  <c r="I104" i="6"/>
  <c r="J371" i="6"/>
  <c r="J109" i="6"/>
  <c r="I109" i="6"/>
  <c r="J339" i="6"/>
  <c r="H103" i="6"/>
  <c r="J103" i="6" s="1"/>
  <c r="J338" i="6"/>
  <c r="G13" i="6"/>
  <c r="J97" i="6"/>
  <c r="I97" i="6"/>
  <c r="J217" i="6"/>
  <c r="I217" i="6"/>
  <c r="I26" i="6"/>
  <c r="J26" i="6"/>
  <c r="H25" i="6"/>
  <c r="I432" i="6"/>
  <c r="J432" i="6"/>
  <c r="H431" i="6"/>
  <c r="I31" i="6"/>
  <c r="H30" i="6"/>
  <c r="J31" i="6"/>
  <c r="J269" i="6"/>
  <c r="I269" i="6"/>
  <c r="I449" i="6"/>
  <c r="J449" i="6"/>
  <c r="I266" i="6"/>
  <c r="J266" i="6"/>
  <c r="H265" i="6"/>
  <c r="I328" i="6"/>
  <c r="J328" i="6"/>
  <c r="H327" i="6"/>
  <c r="J370" i="6"/>
  <c r="H96" i="6"/>
  <c r="I458" i="6"/>
  <c r="J70" i="6"/>
  <c r="H69" i="6"/>
  <c r="I70" i="6"/>
  <c r="J199" i="6"/>
  <c r="I199" i="6"/>
  <c r="I247" i="6"/>
  <c r="I339" i="6"/>
  <c r="I371" i="6"/>
  <c r="J458" i="6"/>
  <c r="I338" i="6"/>
  <c r="G402" i="6"/>
  <c r="G401" i="6" s="1"/>
  <c r="G391" i="6" s="1"/>
  <c r="G357" i="6" s="1"/>
  <c r="J410" i="6"/>
  <c r="J51" i="6"/>
  <c r="I51" i="6"/>
  <c r="I366" i="6"/>
  <c r="J366" i="6"/>
  <c r="G138" i="6"/>
  <c r="G117" i="6" s="1"/>
  <c r="G443" i="6"/>
  <c r="G435" i="6" s="1"/>
  <c r="I386" i="6"/>
  <c r="H385" i="6"/>
  <c r="J386" i="6"/>
  <c r="I80" i="6"/>
  <c r="J80" i="6"/>
  <c r="J306" i="6"/>
  <c r="I306" i="6"/>
  <c r="H305" i="6"/>
  <c r="J121" i="6"/>
  <c r="I121" i="6"/>
  <c r="H120" i="6"/>
  <c r="J380" i="6"/>
  <c r="I380" i="6"/>
  <c r="H379" i="6"/>
  <c r="G256" i="6"/>
  <c r="J260" i="6"/>
  <c r="J444" i="6"/>
  <c r="I444" i="6"/>
  <c r="I155" i="6"/>
  <c r="H154" i="6"/>
  <c r="J155" i="6"/>
  <c r="I394" i="6"/>
  <c r="H393" i="6"/>
  <c r="J394" i="6"/>
  <c r="I260" i="6"/>
  <c r="I310" i="6"/>
  <c r="J310" i="6"/>
  <c r="J220" i="6"/>
  <c r="H216" i="6"/>
  <c r="I220" i="6"/>
  <c r="H84" i="6"/>
  <c r="J319" i="6"/>
  <c r="I319" i="6"/>
  <c r="H318" i="6"/>
  <c r="G216" i="6"/>
  <c r="G215" i="6" s="1"/>
  <c r="J438" i="6"/>
  <c r="I438" i="6"/>
  <c r="H437" i="6"/>
  <c r="J278" i="6"/>
  <c r="I278" i="6"/>
  <c r="H277" i="6"/>
  <c r="I54" i="6"/>
  <c r="H50" i="6"/>
  <c r="J54" i="6"/>
  <c r="J299" i="6"/>
  <c r="I299" i="6"/>
  <c r="H298" i="6"/>
  <c r="H401" i="6"/>
  <c r="I130" i="6"/>
  <c r="J130" i="6"/>
  <c r="J457" i="6"/>
  <c r="I457" i="6"/>
  <c r="J415" i="6"/>
  <c r="I415" i="6"/>
  <c r="H414" i="6"/>
  <c r="J212" i="6"/>
  <c r="I212" i="6"/>
  <c r="J167" i="6"/>
  <c r="I167" i="6"/>
  <c r="J65" i="6"/>
  <c r="I65" i="6"/>
  <c r="I73" i="6"/>
  <c r="J73" i="6"/>
  <c r="H68" i="6"/>
  <c r="J337" i="6"/>
  <c r="I337" i="6"/>
  <c r="H336" i="6"/>
  <c r="J247" i="6"/>
  <c r="I139" i="6"/>
  <c r="H138" i="6"/>
  <c r="J139" i="6"/>
  <c r="I187" i="6"/>
  <c r="G180" i="6"/>
  <c r="G179" i="6" s="1"/>
  <c r="G178" i="6" s="1"/>
  <c r="G174" i="6" s="1"/>
  <c r="J187" i="6"/>
  <c r="I365" i="6"/>
  <c r="H364" i="6"/>
  <c r="J365" i="6"/>
  <c r="I272" i="6"/>
  <c r="J272" i="6"/>
  <c r="I20" i="6"/>
  <c r="H19" i="6"/>
  <c r="J20" i="6"/>
  <c r="J421" i="6"/>
  <c r="I421" i="6"/>
  <c r="H420" i="6"/>
  <c r="J452" i="6"/>
  <c r="H448" i="6"/>
  <c r="H443" i="6" s="1"/>
  <c r="I452" i="6"/>
  <c r="J175" i="6"/>
  <c r="I175" i="6"/>
  <c r="H179" i="6"/>
  <c r="I46" i="6"/>
  <c r="J46" i="6"/>
  <c r="J361" i="6"/>
  <c r="I361" i="6"/>
  <c r="H360" i="6"/>
  <c r="I103" i="6"/>
  <c r="I426" i="2"/>
  <c r="I306" i="2"/>
  <c r="H306" i="2"/>
  <c r="I308" i="2"/>
  <c r="F297" i="2"/>
  <c r="G297" i="2"/>
  <c r="H308" i="2"/>
  <c r="H238" i="2"/>
  <c r="I238" i="2"/>
  <c r="G237" i="2"/>
  <c r="G236" i="2" s="1"/>
  <c r="F237" i="2"/>
  <c r="F249" i="2"/>
  <c r="H258" i="2"/>
  <c r="I258" i="2"/>
  <c r="H260" i="2"/>
  <c r="I260" i="2"/>
  <c r="G259" i="2"/>
  <c r="F259" i="2"/>
  <c r="G257" i="2"/>
  <c r="F257" i="2"/>
  <c r="H256" i="2"/>
  <c r="I256" i="2"/>
  <c r="G255" i="2"/>
  <c r="F255" i="2"/>
  <c r="H248" i="2"/>
  <c r="I248" i="2"/>
  <c r="G247" i="2"/>
  <c r="F247" i="2"/>
  <c r="H272" i="2"/>
  <c r="I272" i="2"/>
  <c r="G271" i="2"/>
  <c r="F271" i="2"/>
  <c r="H233" i="2"/>
  <c r="I233" i="2"/>
  <c r="G232" i="2"/>
  <c r="G231" i="2" s="1"/>
  <c r="F232" i="2"/>
  <c r="F231" i="2" s="1"/>
  <c r="G292" i="2"/>
  <c r="G291" i="2" s="1"/>
  <c r="F292" i="2"/>
  <c r="F291" i="2" s="1"/>
  <c r="G289" i="2"/>
  <c r="G288" i="2" s="1"/>
  <c r="F289" i="2"/>
  <c r="F288" i="2" s="1"/>
  <c r="H281" i="2"/>
  <c r="I281" i="2"/>
  <c r="H283" i="2"/>
  <c r="I283" i="2"/>
  <c r="G282" i="2"/>
  <c r="F282" i="2"/>
  <c r="G280" i="2"/>
  <c r="F280" i="2"/>
  <c r="H196" i="2"/>
  <c r="I196" i="2"/>
  <c r="G195" i="2"/>
  <c r="G194" i="2" s="1"/>
  <c r="F195" i="2"/>
  <c r="F194" i="2" s="1"/>
  <c r="H213" i="2"/>
  <c r="I213" i="2"/>
  <c r="G212" i="2"/>
  <c r="F212" i="2"/>
  <c r="H217" i="2"/>
  <c r="I217" i="2"/>
  <c r="G216" i="2"/>
  <c r="F216" i="2"/>
  <c r="G227" i="2"/>
  <c r="F227" i="2"/>
  <c r="H228" i="2"/>
  <c r="I228" i="2"/>
  <c r="F208" i="2"/>
  <c r="G200" i="2"/>
  <c r="F200" i="2"/>
  <c r="H203" i="2"/>
  <c r="I203" i="2"/>
  <c r="H189" i="2"/>
  <c r="I189" i="2"/>
  <c r="G188" i="2"/>
  <c r="G190" i="2"/>
  <c r="F190" i="2"/>
  <c r="F188" i="2"/>
  <c r="H185" i="2"/>
  <c r="I185" i="2"/>
  <c r="G184" i="2"/>
  <c r="F184" i="2"/>
  <c r="H183" i="2"/>
  <c r="I183" i="2"/>
  <c r="H191" i="2"/>
  <c r="I191" i="2"/>
  <c r="G182" i="2"/>
  <c r="F182" i="2"/>
  <c r="G175" i="2"/>
  <c r="F175" i="2"/>
  <c r="H179" i="2"/>
  <c r="I179" i="2"/>
  <c r="H176" i="2"/>
  <c r="I176" i="2"/>
  <c r="H177" i="2"/>
  <c r="I177" i="2"/>
  <c r="G170" i="2"/>
  <c r="F170" i="2"/>
  <c r="G147" i="2"/>
  <c r="F147" i="2"/>
  <c r="H151" i="2"/>
  <c r="I151" i="2"/>
  <c r="H137" i="2"/>
  <c r="I137" i="2"/>
  <c r="G136" i="2"/>
  <c r="F136" i="2"/>
  <c r="G141" i="2"/>
  <c r="F141" i="2"/>
  <c r="G138" i="2"/>
  <c r="F138" i="2"/>
  <c r="H125" i="2"/>
  <c r="I125" i="2"/>
  <c r="G124" i="2"/>
  <c r="G123" i="2" s="1"/>
  <c r="F124" i="2"/>
  <c r="F123" i="2" s="1"/>
  <c r="G81" i="2"/>
  <c r="G80" i="2" s="1"/>
  <c r="F83" i="2"/>
  <c r="H64" i="2"/>
  <c r="I64" i="2"/>
  <c r="G63" i="2"/>
  <c r="F63" i="2"/>
  <c r="H52" i="2"/>
  <c r="H37" i="2"/>
  <c r="I37" i="2"/>
  <c r="G36" i="2"/>
  <c r="F36" i="2"/>
  <c r="F35" i="2" s="1"/>
  <c r="F34" i="2" s="1"/>
  <c r="J85" i="6" l="1"/>
  <c r="J96" i="6"/>
  <c r="H92" i="6"/>
  <c r="I180" i="6"/>
  <c r="I96" i="6"/>
  <c r="I92" i="6" s="1"/>
  <c r="J402" i="6"/>
  <c r="J180" i="6"/>
  <c r="I85" i="6"/>
  <c r="G211" i="6"/>
  <c r="G173" i="6" s="1"/>
  <c r="I402" i="6"/>
  <c r="I327" i="6"/>
  <c r="J327" i="6"/>
  <c r="I25" i="6"/>
  <c r="J25" i="6"/>
  <c r="H24" i="6"/>
  <c r="I431" i="6"/>
  <c r="J431" i="6"/>
  <c r="H430" i="6"/>
  <c r="J69" i="6"/>
  <c r="I69" i="6"/>
  <c r="I265" i="6"/>
  <c r="J265" i="6"/>
  <c r="I30" i="6"/>
  <c r="J30" i="6"/>
  <c r="J420" i="6"/>
  <c r="I420" i="6"/>
  <c r="J414" i="6"/>
  <c r="I414" i="6"/>
  <c r="H413" i="6"/>
  <c r="I277" i="6"/>
  <c r="H276" i="6"/>
  <c r="J277" i="6"/>
  <c r="I138" i="6"/>
  <c r="J138" i="6"/>
  <c r="J318" i="6"/>
  <c r="I318" i="6"/>
  <c r="H317" i="6"/>
  <c r="I154" i="6"/>
  <c r="H153" i="6"/>
  <c r="J154" i="6"/>
  <c r="J360" i="6"/>
  <c r="I360" i="6"/>
  <c r="H359" i="6"/>
  <c r="I448" i="6"/>
  <c r="J448" i="6"/>
  <c r="I19" i="6"/>
  <c r="J19" i="6"/>
  <c r="H14" i="6"/>
  <c r="J298" i="6"/>
  <c r="I298" i="6"/>
  <c r="I50" i="6"/>
  <c r="J50" i="6"/>
  <c r="H49" i="6"/>
  <c r="J84" i="6"/>
  <c r="I84" i="6"/>
  <c r="I393" i="6"/>
  <c r="H392" i="6"/>
  <c r="J393" i="6"/>
  <c r="J305" i="6"/>
  <c r="I305" i="6"/>
  <c r="H304" i="6"/>
  <c r="I364" i="6"/>
  <c r="J364" i="6"/>
  <c r="I68" i="6"/>
  <c r="J68" i="6"/>
  <c r="J401" i="6"/>
  <c r="I401" i="6"/>
  <c r="J437" i="6"/>
  <c r="I437" i="6"/>
  <c r="H436" i="6"/>
  <c r="J443" i="6"/>
  <c r="I443" i="6"/>
  <c r="J256" i="6"/>
  <c r="I256" i="6"/>
  <c r="J120" i="6"/>
  <c r="I120" i="6"/>
  <c r="H119" i="6"/>
  <c r="I385" i="6"/>
  <c r="H384" i="6"/>
  <c r="J385" i="6"/>
  <c r="I179" i="6"/>
  <c r="H178" i="6"/>
  <c r="J179" i="6"/>
  <c r="J336" i="6"/>
  <c r="I336" i="6"/>
  <c r="H215" i="6"/>
  <c r="J216" i="6"/>
  <c r="I216" i="6"/>
  <c r="J379" i="6"/>
  <c r="I379" i="6"/>
  <c r="H378" i="6"/>
  <c r="H259" i="2"/>
  <c r="H271" i="2"/>
  <c r="H237" i="2"/>
  <c r="H194" i="2"/>
  <c r="H280" i="2"/>
  <c r="G135" i="2"/>
  <c r="G134" i="2" s="1"/>
  <c r="I289" i="2"/>
  <c r="I195" i="2"/>
  <c r="H282" i="2"/>
  <c r="H231" i="2"/>
  <c r="H255" i="2"/>
  <c r="H257" i="2"/>
  <c r="H195" i="2"/>
  <c r="H289" i="2"/>
  <c r="H232" i="2"/>
  <c r="I194" i="2"/>
  <c r="I282" i="2"/>
  <c r="I280" i="2"/>
  <c r="I292" i="2"/>
  <c r="I231" i="2"/>
  <c r="H247" i="2"/>
  <c r="I255" i="2"/>
  <c r="H292" i="2"/>
  <c r="I259" i="2"/>
  <c r="I257" i="2"/>
  <c r="F236" i="2"/>
  <c r="I236" i="2" s="1"/>
  <c r="I237" i="2"/>
  <c r="I232" i="2"/>
  <c r="I247" i="2"/>
  <c r="I271" i="2"/>
  <c r="G279" i="2"/>
  <c r="F279" i="2"/>
  <c r="H188" i="2"/>
  <c r="H212" i="2"/>
  <c r="I212" i="2"/>
  <c r="H182" i="2"/>
  <c r="H216" i="2"/>
  <c r="F135" i="2"/>
  <c r="H136" i="2"/>
  <c r="F187" i="2"/>
  <c r="F186" i="2" s="1"/>
  <c r="I216" i="2"/>
  <c r="I188" i="2"/>
  <c r="I182" i="2"/>
  <c r="G187" i="2"/>
  <c r="G186" i="2" s="1"/>
  <c r="H186" i="2" s="1"/>
  <c r="H190" i="2"/>
  <c r="I190" i="2"/>
  <c r="H184" i="2"/>
  <c r="I184" i="2"/>
  <c r="I136" i="2"/>
  <c r="I63" i="2"/>
  <c r="H63" i="2"/>
  <c r="H36" i="2"/>
  <c r="I123" i="2"/>
  <c r="I124" i="2"/>
  <c r="H124" i="2"/>
  <c r="H123" i="2"/>
  <c r="I36" i="2"/>
  <c r="G35" i="2"/>
  <c r="G34" i="2" s="1"/>
  <c r="G25" i="2"/>
  <c r="G24" i="2" s="1"/>
  <c r="G23" i="2" s="1"/>
  <c r="G18" i="2" s="1"/>
  <c r="F25" i="2"/>
  <c r="F24" i="2" s="1"/>
  <c r="F23" i="2" s="1"/>
  <c r="F18" i="2" s="1"/>
  <c r="I26" i="2"/>
  <c r="H26" i="2"/>
  <c r="J92" i="6" l="1"/>
  <c r="I24" i="6"/>
  <c r="J24" i="6"/>
  <c r="H23" i="6"/>
  <c r="H13" i="6" s="1"/>
  <c r="I430" i="6"/>
  <c r="J430" i="6"/>
  <c r="H429" i="6"/>
  <c r="J119" i="6"/>
  <c r="I119" i="6"/>
  <c r="H118" i="6"/>
  <c r="I392" i="6"/>
  <c r="H391" i="6"/>
  <c r="J392" i="6"/>
  <c r="J49" i="6"/>
  <c r="I49" i="6"/>
  <c r="G465" i="6"/>
  <c r="G12" i="6"/>
  <c r="J317" i="6"/>
  <c r="I317" i="6"/>
  <c r="J413" i="6"/>
  <c r="I413" i="6"/>
  <c r="J378" i="6"/>
  <c r="I378" i="6"/>
  <c r="I384" i="6"/>
  <c r="J384" i="6"/>
  <c r="I14" i="6"/>
  <c r="J14" i="6"/>
  <c r="J215" i="6"/>
  <c r="H211" i="6"/>
  <c r="I215" i="6"/>
  <c r="I178" i="6"/>
  <c r="J178" i="6"/>
  <c r="H174" i="6"/>
  <c r="J436" i="6"/>
  <c r="I436" i="6"/>
  <c r="H435" i="6"/>
  <c r="J359" i="6"/>
  <c r="I359" i="6"/>
  <c r="H358" i="6"/>
  <c r="I153" i="6"/>
  <c r="J153" i="6"/>
  <c r="J276" i="6"/>
  <c r="I276" i="6"/>
  <c r="H275" i="6"/>
  <c r="J304" i="6"/>
  <c r="I304" i="6"/>
  <c r="I187" i="2"/>
  <c r="I279" i="2"/>
  <c r="H279" i="2"/>
  <c r="H236" i="2"/>
  <c r="I186" i="2"/>
  <c r="I23" i="2"/>
  <c r="H187" i="2"/>
  <c r="H35" i="2"/>
  <c r="I35" i="2"/>
  <c r="H23" i="2"/>
  <c r="H34" i="2"/>
  <c r="I34" i="2"/>
  <c r="I24" i="2"/>
  <c r="H24" i="2"/>
  <c r="I25" i="2"/>
  <c r="H25" i="2"/>
  <c r="G443" i="2"/>
  <c r="G249" i="2"/>
  <c r="H252" i="2"/>
  <c r="I252" i="2"/>
  <c r="G206" i="2"/>
  <c r="H209" i="2"/>
  <c r="G162" i="2"/>
  <c r="F38" i="2"/>
  <c r="G38" i="2"/>
  <c r="I23" i="6" l="1"/>
  <c r="J23" i="6"/>
  <c r="I429" i="6"/>
  <c r="J429" i="6"/>
  <c r="J174" i="6"/>
  <c r="I174" i="6"/>
  <c r="H173" i="6"/>
  <c r="J211" i="6"/>
  <c r="I211" i="6"/>
  <c r="J118" i="6"/>
  <c r="I118" i="6"/>
  <c r="H117" i="6"/>
  <c r="H465" i="6" s="1"/>
  <c r="J275" i="6"/>
  <c r="I275" i="6"/>
  <c r="J435" i="6"/>
  <c r="I435" i="6"/>
  <c r="J358" i="6"/>
  <c r="I358" i="6"/>
  <c r="H357" i="6"/>
  <c r="I13" i="6"/>
  <c r="J13" i="6"/>
  <c r="I391" i="6"/>
  <c r="J391" i="6"/>
  <c r="F162" i="2"/>
  <c r="G334" i="2"/>
  <c r="I335" i="2"/>
  <c r="H335" i="2"/>
  <c r="F334" i="2"/>
  <c r="I333" i="2"/>
  <c r="H333" i="2"/>
  <c r="G332" i="2"/>
  <c r="F332" i="2"/>
  <c r="I331" i="2"/>
  <c r="H331" i="2"/>
  <c r="G330" i="2"/>
  <c r="F330" i="2"/>
  <c r="F329" i="2" s="1"/>
  <c r="G327" i="2"/>
  <c r="G326" i="2" s="1"/>
  <c r="I328" i="2"/>
  <c r="H328" i="2"/>
  <c r="F327" i="2"/>
  <c r="F326" i="2" s="1"/>
  <c r="G482" i="2"/>
  <c r="F482" i="2"/>
  <c r="G478" i="2"/>
  <c r="F478" i="2"/>
  <c r="I479" i="2"/>
  <c r="H479" i="2"/>
  <c r="G446" i="2"/>
  <c r="F446" i="2"/>
  <c r="F443" i="2"/>
  <c r="I424" i="2"/>
  <c r="H424" i="2"/>
  <c r="I351" i="2"/>
  <c r="H351" i="2"/>
  <c r="G321" i="2"/>
  <c r="G319" i="2"/>
  <c r="F321" i="2"/>
  <c r="I320" i="2"/>
  <c r="I322" i="2"/>
  <c r="H320" i="2"/>
  <c r="H322" i="2"/>
  <c r="F319" i="2"/>
  <c r="I287" i="2"/>
  <c r="I290" i="2"/>
  <c r="H287" i="2"/>
  <c r="H290" i="2"/>
  <c r="G286" i="2"/>
  <c r="G285" i="2" s="1"/>
  <c r="F286" i="2"/>
  <c r="F285" i="2" s="1"/>
  <c r="I274" i="2"/>
  <c r="H274" i="2"/>
  <c r="G273" i="2"/>
  <c r="F273" i="2"/>
  <c r="I270" i="2"/>
  <c r="H270" i="2"/>
  <c r="G269" i="2"/>
  <c r="F269" i="2"/>
  <c r="F263" i="2"/>
  <c r="H265" i="2"/>
  <c r="I265" i="2"/>
  <c r="G263" i="2"/>
  <c r="G245" i="2"/>
  <c r="F245" i="2"/>
  <c r="F206" i="2"/>
  <c r="I226" i="2"/>
  <c r="I229" i="2"/>
  <c r="H226" i="2"/>
  <c r="H229" i="2"/>
  <c r="G225" i="2"/>
  <c r="F225" i="2"/>
  <c r="I215" i="2"/>
  <c r="H215" i="2"/>
  <c r="G214" i="2"/>
  <c r="F214" i="2"/>
  <c r="G204" i="2"/>
  <c r="F204" i="2"/>
  <c r="G180" i="2"/>
  <c r="G174" i="2" s="1"/>
  <c r="G173" i="2" s="1"/>
  <c r="G172" i="2" s="1"/>
  <c r="F180" i="2"/>
  <c r="F174" i="2" s="1"/>
  <c r="F173" i="2" s="1"/>
  <c r="F172" i="2" s="1"/>
  <c r="I465" i="6" l="1"/>
  <c r="J465" i="6"/>
  <c r="J117" i="6"/>
  <c r="I117" i="6"/>
  <c r="H12" i="6"/>
  <c r="J357" i="6"/>
  <c r="I357" i="6"/>
  <c r="J173" i="6"/>
  <c r="I173" i="6"/>
  <c r="F199" i="2"/>
  <c r="G199" i="2"/>
  <c r="H332" i="2"/>
  <c r="H334" i="2"/>
  <c r="H482" i="2"/>
  <c r="F325" i="2"/>
  <c r="I330" i="2"/>
  <c r="G329" i="2"/>
  <c r="H329" i="2" s="1"/>
  <c r="I332" i="2"/>
  <c r="H327" i="2"/>
  <c r="I482" i="2"/>
  <c r="I327" i="2"/>
  <c r="I334" i="2"/>
  <c r="H330" i="2"/>
  <c r="H478" i="2"/>
  <c r="I478" i="2"/>
  <c r="I423" i="2"/>
  <c r="H423" i="2"/>
  <c r="I286" i="2"/>
  <c r="H269" i="2"/>
  <c r="H273" i="2"/>
  <c r="I288" i="2"/>
  <c r="G318" i="2"/>
  <c r="G317" i="2" s="1"/>
  <c r="I321" i="2"/>
  <c r="I273" i="2"/>
  <c r="H288" i="2"/>
  <c r="H286" i="2"/>
  <c r="H321" i="2"/>
  <c r="I319" i="2"/>
  <c r="H319" i="2"/>
  <c r="F318" i="2"/>
  <c r="I269" i="2"/>
  <c r="H225" i="2"/>
  <c r="H227" i="2"/>
  <c r="I225" i="2"/>
  <c r="I227" i="2"/>
  <c r="I214" i="2"/>
  <c r="H214" i="2"/>
  <c r="I165" i="2"/>
  <c r="H165" i="2"/>
  <c r="J165" i="2" s="1"/>
  <c r="I12" i="6" l="1"/>
  <c r="J12" i="6"/>
  <c r="I329" i="2"/>
  <c r="G325" i="2"/>
  <c r="G324" i="2" s="1"/>
  <c r="G323" i="2" s="1"/>
  <c r="I326" i="2"/>
  <c r="H326" i="2"/>
  <c r="F324" i="2"/>
  <c r="I318" i="2"/>
  <c r="F317" i="2"/>
  <c r="H318" i="2"/>
  <c r="I148" i="2"/>
  <c r="H148" i="2"/>
  <c r="G145" i="2"/>
  <c r="I146" i="2"/>
  <c r="H146" i="2"/>
  <c r="F145" i="2"/>
  <c r="I143" i="2"/>
  <c r="H143" i="2"/>
  <c r="I82" i="2"/>
  <c r="H82" i="2"/>
  <c r="F81" i="2"/>
  <c r="F80" i="2" s="1"/>
  <c r="F65" i="2"/>
  <c r="I57" i="2"/>
  <c r="H57" i="2"/>
  <c r="G56" i="2"/>
  <c r="G55" i="2" s="1"/>
  <c r="F56" i="2"/>
  <c r="F55" i="2" s="1"/>
  <c r="I52" i="2"/>
  <c r="G51" i="2"/>
  <c r="G50" i="2" s="1"/>
  <c r="F51" i="2"/>
  <c r="F50" i="2" s="1"/>
  <c r="H41" i="2"/>
  <c r="I41" i="2"/>
  <c r="I22" i="2"/>
  <c r="H22" i="2"/>
  <c r="H325" i="2" l="1"/>
  <c r="I325" i="2"/>
  <c r="H324" i="2"/>
  <c r="I324" i="2"/>
  <c r="F323" i="2"/>
  <c r="H55" i="2"/>
  <c r="I145" i="2"/>
  <c r="H317" i="2"/>
  <c r="I317" i="2"/>
  <c r="I50" i="2"/>
  <c r="H51" i="2"/>
  <c r="I55" i="2"/>
  <c r="I81" i="2"/>
  <c r="H80" i="2"/>
  <c r="I80" i="2"/>
  <c r="I51" i="2"/>
  <c r="H81" i="2"/>
  <c r="H50" i="2"/>
  <c r="I56" i="2"/>
  <c r="H145" i="2"/>
  <c r="H56" i="2"/>
  <c r="I140" i="2"/>
  <c r="H140" i="2"/>
  <c r="H323" i="2" l="1"/>
  <c r="I323" i="2"/>
  <c r="I481" i="2" l="1"/>
  <c r="H481" i="2"/>
  <c r="G480" i="2"/>
  <c r="G477" i="2" s="1"/>
  <c r="F480" i="2"/>
  <c r="F477" i="2" s="1"/>
  <c r="G359" i="2"/>
  <c r="F359" i="2"/>
  <c r="I361" i="2"/>
  <c r="H361" i="2"/>
  <c r="I360" i="2"/>
  <c r="H360" i="2"/>
  <c r="G366" i="2"/>
  <c r="F366" i="2"/>
  <c r="I367" i="2"/>
  <c r="H367" i="2"/>
  <c r="I480" i="2" l="1"/>
  <c r="H480" i="2"/>
  <c r="I359" i="2"/>
  <c r="H359" i="2"/>
  <c r="I366" i="2"/>
  <c r="H366" i="2"/>
  <c r="I128" i="2" l="1"/>
  <c r="H128" i="2"/>
  <c r="G127" i="2"/>
  <c r="F127" i="2"/>
  <c r="G45" i="2"/>
  <c r="F45" i="2"/>
  <c r="I127" i="2" l="1"/>
  <c r="H127" i="2"/>
  <c r="I447" i="2"/>
  <c r="H447" i="2"/>
  <c r="G430" i="2"/>
  <c r="G429" i="2" s="1"/>
  <c r="G421" i="2" s="1"/>
  <c r="F430" i="2"/>
  <c r="F429" i="2" s="1"/>
  <c r="F421" i="2" s="1"/>
  <c r="I431" i="2"/>
  <c r="H431" i="2"/>
  <c r="G157" i="2"/>
  <c r="G156" i="2" s="1"/>
  <c r="F157" i="2"/>
  <c r="I158" i="2"/>
  <c r="H158" i="2"/>
  <c r="I157" i="2" l="1"/>
  <c r="H157" i="2"/>
  <c r="F156" i="2"/>
  <c r="I429" i="2"/>
  <c r="H430" i="2"/>
  <c r="H429" i="2"/>
  <c r="I430" i="2"/>
  <c r="I156" i="2" l="1"/>
  <c r="G103" i="2"/>
  <c r="G102" i="2" s="1"/>
  <c r="F103" i="2"/>
  <c r="F102" i="2" s="1"/>
  <c r="F101" i="2" s="1"/>
  <c r="I104" i="2"/>
  <c r="H104" i="2"/>
  <c r="I105" i="2"/>
  <c r="H105" i="2"/>
  <c r="I106" i="2"/>
  <c r="H106" i="2"/>
  <c r="G65" i="2"/>
  <c r="I68" i="2"/>
  <c r="H68" i="2"/>
  <c r="F100" i="2" l="1"/>
  <c r="I102" i="2"/>
  <c r="G101" i="2"/>
  <c r="G100" i="2" s="1"/>
  <c r="I103" i="2"/>
  <c r="H156" i="2"/>
  <c r="H102" i="2"/>
  <c r="H103" i="2"/>
  <c r="I445" i="2"/>
  <c r="H445" i="2"/>
  <c r="G442" i="2"/>
  <c r="G441" i="2" s="1"/>
  <c r="G440" i="2" s="1"/>
  <c r="F442" i="2"/>
  <c r="F441" i="2" s="1"/>
  <c r="F440" i="2" s="1"/>
  <c r="I311" i="2"/>
  <c r="H311" i="2"/>
  <c r="I299" i="2"/>
  <c r="H299" i="2"/>
  <c r="G284" i="2"/>
  <c r="F284" i="2" l="1"/>
  <c r="H285" i="2"/>
  <c r="I285" i="2"/>
  <c r="I100" i="2"/>
  <c r="H101" i="2"/>
  <c r="H100" i="2"/>
  <c r="I101" i="2"/>
  <c r="H443" i="2"/>
  <c r="I443" i="2"/>
  <c r="I310" i="2"/>
  <c r="H310" i="2"/>
  <c r="I298" i="2"/>
  <c r="H298" i="2"/>
  <c r="I278" i="2"/>
  <c r="H278" i="2"/>
  <c r="G277" i="2"/>
  <c r="F277" i="2"/>
  <c r="F276" i="2" s="1"/>
  <c r="F275" i="2" s="1"/>
  <c r="I253" i="2"/>
  <c r="H253" i="2"/>
  <c r="I205" i="2"/>
  <c r="H205" i="2"/>
  <c r="H284" i="2" l="1"/>
  <c r="I284" i="2"/>
  <c r="I277" i="2"/>
  <c r="G276" i="2"/>
  <c r="G275" i="2" s="1"/>
  <c r="H277" i="2"/>
  <c r="I204" i="2"/>
  <c r="H204" i="2"/>
  <c r="I276" i="2" l="1"/>
  <c r="H276" i="2"/>
  <c r="I181" i="2"/>
  <c r="H181" i="2"/>
  <c r="I167" i="2"/>
  <c r="H167" i="2"/>
  <c r="G166" i="2"/>
  <c r="F166" i="2"/>
  <c r="G83" i="2"/>
  <c r="I85" i="2"/>
  <c r="H85" i="2"/>
  <c r="I275" i="2" l="1"/>
  <c r="H275" i="2"/>
  <c r="I166" i="2"/>
  <c r="H166" i="2"/>
  <c r="I483" i="2"/>
  <c r="H483" i="2"/>
  <c r="I473" i="2"/>
  <c r="H473" i="2"/>
  <c r="G472" i="2"/>
  <c r="G471" i="2" s="1"/>
  <c r="F472" i="2"/>
  <c r="F471" i="2" s="1"/>
  <c r="I470" i="2"/>
  <c r="H470" i="2"/>
  <c r="G469" i="2"/>
  <c r="F469" i="2"/>
  <c r="F468" i="2" s="1"/>
  <c r="F467" i="2" s="1"/>
  <c r="I466" i="2"/>
  <c r="H466" i="2"/>
  <c r="G465" i="2"/>
  <c r="G464" i="2" s="1"/>
  <c r="F465" i="2"/>
  <c r="F464" i="2" s="1"/>
  <c r="I461" i="2"/>
  <c r="H461" i="2"/>
  <c r="G460" i="2"/>
  <c r="F460" i="2"/>
  <c r="I459" i="2"/>
  <c r="H459" i="2"/>
  <c r="G458" i="2"/>
  <c r="F458" i="2"/>
  <c r="I453" i="2"/>
  <c r="H453" i="2"/>
  <c r="G452" i="2"/>
  <c r="G451" i="2" s="1"/>
  <c r="G450" i="2" s="1"/>
  <c r="F452" i="2"/>
  <c r="F451" i="2" s="1"/>
  <c r="F450" i="2" s="1"/>
  <c r="F449" i="2" s="1"/>
  <c r="F448" i="2" s="1"/>
  <c r="H446" i="2"/>
  <c r="I438" i="2"/>
  <c r="H438" i="2"/>
  <c r="I437" i="2"/>
  <c r="H437" i="2"/>
  <c r="G436" i="2"/>
  <c r="G435" i="2" s="1"/>
  <c r="G434" i="2" s="1"/>
  <c r="F436" i="2"/>
  <c r="F435" i="2" s="1"/>
  <c r="F434" i="2" s="1"/>
  <c r="F433" i="2" s="1"/>
  <c r="F432" i="2" s="1"/>
  <c r="I419" i="2"/>
  <c r="H419" i="2"/>
  <c r="G418" i="2"/>
  <c r="F418" i="2"/>
  <c r="I417" i="2"/>
  <c r="H417" i="2"/>
  <c r="G416" i="2"/>
  <c r="F416" i="2"/>
  <c r="I415" i="2"/>
  <c r="H415" i="2"/>
  <c r="G414" i="2"/>
  <c r="G413" i="2" s="1"/>
  <c r="F414" i="2"/>
  <c r="I407" i="2"/>
  <c r="H407" i="2"/>
  <c r="G406" i="2"/>
  <c r="G405" i="2" s="1"/>
  <c r="F406" i="2"/>
  <c r="I402" i="2"/>
  <c r="H402" i="2"/>
  <c r="G401" i="2"/>
  <c r="G400" i="2" s="1"/>
  <c r="F401" i="2"/>
  <c r="I396" i="2"/>
  <c r="H396" i="2"/>
  <c r="I395" i="2"/>
  <c r="H395" i="2"/>
  <c r="I394" i="2"/>
  <c r="H394" i="2"/>
  <c r="G393" i="2"/>
  <c r="F393" i="2"/>
  <c r="I392" i="2"/>
  <c r="H392" i="2"/>
  <c r="G391" i="2"/>
  <c r="F391" i="2"/>
  <c r="I388" i="2"/>
  <c r="H388" i="2"/>
  <c r="G387" i="2"/>
  <c r="G386" i="2" s="1"/>
  <c r="G385" i="2" s="1"/>
  <c r="F387" i="2"/>
  <c r="F386" i="2" s="1"/>
  <c r="F385" i="2" s="1"/>
  <c r="I382" i="2"/>
  <c r="H382" i="2"/>
  <c r="G381" i="2"/>
  <c r="F381" i="2"/>
  <c r="F380" i="2" s="1"/>
  <c r="F379" i="2" s="1"/>
  <c r="F378" i="2" s="1"/>
  <c r="F377" i="2" s="1"/>
  <c r="I375" i="2"/>
  <c r="H375" i="2"/>
  <c r="I374" i="2"/>
  <c r="H374" i="2"/>
  <c r="G372" i="2"/>
  <c r="I365" i="2"/>
  <c r="H365" i="2"/>
  <c r="I364" i="2"/>
  <c r="H364" i="2"/>
  <c r="I363" i="2"/>
  <c r="H363" i="2"/>
  <c r="G362" i="2"/>
  <c r="G358" i="2" s="1"/>
  <c r="F362" i="2"/>
  <c r="F358" i="2" s="1"/>
  <c r="I354" i="2"/>
  <c r="H354" i="2"/>
  <c r="I352" i="2"/>
  <c r="H352" i="2"/>
  <c r="I350" i="2"/>
  <c r="H350" i="2"/>
  <c r="F348" i="2"/>
  <c r="F347" i="2" s="1"/>
  <c r="F346" i="2" s="1"/>
  <c r="I344" i="2"/>
  <c r="H344" i="2"/>
  <c r="I341" i="2"/>
  <c r="H341" i="2"/>
  <c r="I315" i="2"/>
  <c r="H315" i="2"/>
  <c r="F313" i="2"/>
  <c r="I305" i="2"/>
  <c r="H305" i="2"/>
  <c r="I303" i="2"/>
  <c r="H303" i="2"/>
  <c r="I302" i="2"/>
  <c r="H302" i="2"/>
  <c r="I293" i="2"/>
  <c r="H293" i="2"/>
  <c r="I291" i="2"/>
  <c r="H291" i="2"/>
  <c r="I268" i="2"/>
  <c r="H268" i="2"/>
  <c r="G267" i="2"/>
  <c r="G266" i="2" s="1"/>
  <c r="F267" i="2"/>
  <c r="F266" i="2" s="1"/>
  <c r="I264" i="2"/>
  <c r="H264" i="2"/>
  <c r="I262" i="2"/>
  <c r="H262" i="2"/>
  <c r="G261" i="2"/>
  <c r="F261" i="2"/>
  <c r="I254" i="2"/>
  <c r="H254" i="2"/>
  <c r="I251" i="2"/>
  <c r="H251" i="2"/>
  <c r="I250" i="2"/>
  <c r="H250" i="2"/>
  <c r="I246" i="2"/>
  <c r="H246" i="2"/>
  <c r="I244" i="2"/>
  <c r="H244" i="2"/>
  <c r="I243" i="2"/>
  <c r="H243" i="2"/>
  <c r="G242" i="2"/>
  <c r="F242" i="2"/>
  <c r="I241" i="2"/>
  <c r="H241" i="2"/>
  <c r="G240" i="2"/>
  <c r="F240" i="2"/>
  <c r="I224" i="2"/>
  <c r="H224" i="2"/>
  <c r="G223" i="2"/>
  <c r="G222" i="2" s="1"/>
  <c r="F223" i="2"/>
  <c r="F222" i="2" s="1"/>
  <c r="I221" i="2"/>
  <c r="H221" i="2"/>
  <c r="H220" i="2"/>
  <c r="G219" i="2"/>
  <c r="F219" i="2"/>
  <c r="F218" i="2" s="1"/>
  <c r="I211" i="2"/>
  <c r="H211" i="2"/>
  <c r="I210" i="2"/>
  <c r="H210" i="2"/>
  <c r="I208" i="2"/>
  <c r="H208" i="2"/>
  <c r="I207" i="2"/>
  <c r="H207" i="2"/>
  <c r="I202" i="2"/>
  <c r="H202" i="2"/>
  <c r="I201" i="2"/>
  <c r="H201" i="2"/>
  <c r="I180" i="2"/>
  <c r="H180" i="2"/>
  <c r="I178" i="2"/>
  <c r="H178" i="2"/>
  <c r="I171" i="2"/>
  <c r="H171" i="2"/>
  <c r="I164" i="2"/>
  <c r="H164" i="2"/>
  <c r="I163" i="2"/>
  <c r="H163" i="2"/>
  <c r="I161" i="2"/>
  <c r="H161" i="2"/>
  <c r="G160" i="2"/>
  <c r="F160" i="2"/>
  <c r="I153" i="2"/>
  <c r="H153" i="2"/>
  <c r="G152" i="2"/>
  <c r="G144" i="2" s="1"/>
  <c r="G133" i="2" s="1"/>
  <c r="F152" i="2"/>
  <c r="F144" i="2" s="1"/>
  <c r="I150" i="2"/>
  <c r="H150" i="2"/>
  <c r="I149" i="2"/>
  <c r="H149" i="2"/>
  <c r="I139" i="2"/>
  <c r="H139" i="2"/>
  <c r="I130" i="2"/>
  <c r="H130" i="2"/>
  <c r="G129" i="2"/>
  <c r="G126" i="2" s="1"/>
  <c r="F129" i="2"/>
  <c r="F126" i="2" s="1"/>
  <c r="I122" i="2"/>
  <c r="H122" i="2"/>
  <c r="I121" i="2"/>
  <c r="H121" i="2"/>
  <c r="G120" i="2"/>
  <c r="F120" i="2"/>
  <c r="F119" i="2" s="1"/>
  <c r="F118" i="2" s="1"/>
  <c r="I116" i="2"/>
  <c r="H116" i="2"/>
  <c r="G115" i="2"/>
  <c r="F115" i="2"/>
  <c r="I114" i="2"/>
  <c r="H114" i="2"/>
  <c r="G113" i="2"/>
  <c r="G112" i="2" s="1"/>
  <c r="G111" i="2" s="1"/>
  <c r="F113" i="2"/>
  <c r="I109" i="2"/>
  <c r="H109" i="2"/>
  <c r="G108" i="2"/>
  <c r="F108" i="2"/>
  <c r="F107" i="2" s="1"/>
  <c r="I98" i="2"/>
  <c r="H98" i="2"/>
  <c r="G97" i="2"/>
  <c r="F97" i="2"/>
  <c r="F96" i="2" s="1"/>
  <c r="I95" i="2"/>
  <c r="H95" i="2"/>
  <c r="G94" i="2"/>
  <c r="G93" i="2" s="1"/>
  <c r="F94" i="2"/>
  <c r="F93" i="2" s="1"/>
  <c r="I90" i="2"/>
  <c r="H90" i="2"/>
  <c r="G89" i="2"/>
  <c r="G88" i="2" s="1"/>
  <c r="G87" i="2" s="1"/>
  <c r="F89" i="2"/>
  <c r="F88" i="2" s="1"/>
  <c r="F87" i="2" s="1"/>
  <c r="I86" i="2"/>
  <c r="H86" i="2"/>
  <c r="I84" i="2"/>
  <c r="H84" i="2"/>
  <c r="I79" i="2"/>
  <c r="F78" i="2"/>
  <c r="F77" i="2" s="1"/>
  <c r="F76" i="2" s="1"/>
  <c r="F72" i="2" s="1"/>
  <c r="I75" i="2"/>
  <c r="H75" i="2"/>
  <c r="I74" i="2"/>
  <c r="H74" i="2"/>
  <c r="I73" i="2"/>
  <c r="H73" i="2"/>
  <c r="I71" i="2"/>
  <c r="H71" i="2"/>
  <c r="G70" i="2"/>
  <c r="F70" i="2"/>
  <c r="F69" i="2" s="1"/>
  <c r="I67" i="2"/>
  <c r="H67" i="2"/>
  <c r="I66" i="2"/>
  <c r="H66" i="2"/>
  <c r="I62" i="2"/>
  <c r="H62" i="2"/>
  <c r="I61" i="2"/>
  <c r="H61" i="2"/>
  <c r="I60" i="2"/>
  <c r="H60" i="2"/>
  <c r="G59" i="2"/>
  <c r="G58" i="2" s="1"/>
  <c r="F59" i="2"/>
  <c r="I49" i="2"/>
  <c r="H49" i="2"/>
  <c r="I48" i="2"/>
  <c r="H48" i="2"/>
  <c r="G47" i="2"/>
  <c r="F47" i="2"/>
  <c r="I46" i="2"/>
  <c r="H46" i="2"/>
  <c r="I44" i="2"/>
  <c r="H44" i="2"/>
  <c r="G43" i="2"/>
  <c r="F43" i="2"/>
  <c r="I42" i="2"/>
  <c r="H42" i="2"/>
  <c r="I40" i="2"/>
  <c r="H40" i="2"/>
  <c r="I39" i="2"/>
  <c r="H39" i="2"/>
  <c r="I33" i="2"/>
  <c r="H33" i="2"/>
  <c r="I32" i="2"/>
  <c r="H32" i="2"/>
  <c r="G31" i="2"/>
  <c r="F31" i="2"/>
  <c r="F30" i="2" s="1"/>
  <c r="F29" i="2" s="1"/>
  <c r="F28" i="2" s="1"/>
  <c r="I21" i="2"/>
  <c r="H21" i="2"/>
  <c r="I20" i="2"/>
  <c r="H20" i="2"/>
  <c r="I17" i="2"/>
  <c r="H17" i="2"/>
  <c r="G16" i="2"/>
  <c r="G15" i="2" s="1"/>
  <c r="F16" i="2"/>
  <c r="F15" i="2" s="1"/>
  <c r="F405" i="2" l="1"/>
  <c r="F404" i="2" s="1"/>
  <c r="F403" i="2" s="1"/>
  <c r="F239" i="2"/>
  <c r="F235" i="2" s="1"/>
  <c r="G239" i="2"/>
  <c r="F198" i="2"/>
  <c r="F27" i="2"/>
  <c r="F14" i="2" s="1"/>
  <c r="F58" i="2"/>
  <c r="F54" i="2" s="1"/>
  <c r="F53" i="2" s="1"/>
  <c r="F463" i="2"/>
  <c r="F457" i="2"/>
  <c r="F456" i="2" s="1"/>
  <c r="F455" i="2" s="1"/>
  <c r="F420" i="2"/>
  <c r="F234" i="2"/>
  <c r="F230" i="2" s="1"/>
  <c r="G235" i="2"/>
  <c r="G234" i="2" s="1"/>
  <c r="F134" i="2"/>
  <c r="F476" i="2"/>
  <c r="I175" i="2"/>
  <c r="F390" i="2"/>
  <c r="F389" i="2" s="1"/>
  <c r="F384" i="2" s="1"/>
  <c r="F383" i="2" s="1"/>
  <c r="I70" i="2"/>
  <c r="F117" i="2"/>
  <c r="H129" i="2"/>
  <c r="H391" i="2"/>
  <c r="H472" i="2"/>
  <c r="F296" i="2"/>
  <c r="F295" i="2" s="1"/>
  <c r="F294" i="2" s="1"/>
  <c r="G69" i="2"/>
  <c r="H69" i="2" s="1"/>
  <c r="I120" i="2"/>
  <c r="I343" i="2"/>
  <c r="H381" i="2"/>
  <c r="G339" i="2"/>
  <c r="G338" i="2" s="1"/>
  <c r="G337" i="2" s="1"/>
  <c r="G336" i="2" s="1"/>
  <c r="I160" i="2"/>
  <c r="H65" i="2"/>
  <c r="I434" i="2"/>
  <c r="G433" i="2"/>
  <c r="H434" i="2"/>
  <c r="I373" i="2"/>
  <c r="I97" i="2"/>
  <c r="I129" i="2"/>
  <c r="I240" i="2"/>
  <c r="I446" i="2"/>
  <c r="H465" i="2"/>
  <c r="H314" i="2"/>
  <c r="H416" i="2"/>
  <c r="H458" i="2"/>
  <c r="I465" i="2"/>
  <c r="F92" i="2"/>
  <c r="F91" i="2" s="1"/>
  <c r="H219" i="2"/>
  <c r="I401" i="2"/>
  <c r="H113" i="2"/>
  <c r="H263" i="2"/>
  <c r="I245" i="2"/>
  <c r="H242" i="2"/>
  <c r="I31" i="2"/>
  <c r="H108" i="2"/>
  <c r="F168" i="2"/>
  <c r="F159" i="2" s="1"/>
  <c r="F155" i="2" s="1"/>
  <c r="F154" i="2" s="1"/>
  <c r="I219" i="2"/>
  <c r="H240" i="2"/>
  <c r="I249" i="2"/>
  <c r="G313" i="2"/>
  <c r="G296" i="2" s="1"/>
  <c r="I314" i="2"/>
  <c r="F372" i="2"/>
  <c r="F357" i="2" s="1"/>
  <c r="F356" i="2" s="1"/>
  <c r="H373" i="2"/>
  <c r="G380" i="2"/>
  <c r="I381" i="2"/>
  <c r="F400" i="2"/>
  <c r="F399" i="2" s="1"/>
  <c r="F398" i="2" s="1"/>
  <c r="H401" i="2"/>
  <c r="I416" i="2"/>
  <c r="I458" i="2"/>
  <c r="G463" i="2"/>
  <c r="I472" i="2"/>
  <c r="H93" i="2"/>
  <c r="H70" i="2"/>
  <c r="H94" i="2"/>
  <c r="G96" i="2"/>
  <c r="I96" i="2" s="1"/>
  <c r="I152" i="2"/>
  <c r="I170" i="2"/>
  <c r="G218" i="2"/>
  <c r="F339" i="2"/>
  <c r="F338" i="2" s="1"/>
  <c r="F337" i="2" s="1"/>
  <c r="F336" i="2" s="1"/>
  <c r="H43" i="2"/>
  <c r="H175" i="2"/>
  <c r="I263" i="2"/>
  <c r="H343" i="2"/>
  <c r="I391" i="2"/>
  <c r="G399" i="2"/>
  <c r="F413" i="2"/>
  <c r="F412" i="2" s="1"/>
  <c r="F411" i="2" s="1"/>
  <c r="I87" i="2"/>
  <c r="I200" i="2"/>
  <c r="H200" i="2"/>
  <c r="H170" i="2"/>
  <c r="I89" i="2"/>
  <c r="F112" i="2"/>
  <c r="I112" i="2" s="1"/>
  <c r="I113" i="2"/>
  <c r="I88" i="2"/>
  <c r="H160" i="2"/>
  <c r="H152" i="2"/>
  <c r="I147" i="2"/>
  <c r="H147" i="2"/>
  <c r="G119" i="2"/>
  <c r="H120" i="2"/>
  <c r="G110" i="2"/>
  <c r="I94" i="2"/>
  <c r="I83" i="2"/>
  <c r="I65" i="2"/>
  <c r="H45" i="2"/>
  <c r="I43" i="2"/>
  <c r="H38" i="2"/>
  <c r="I38" i="2"/>
  <c r="I15" i="2"/>
  <c r="I16" i="2"/>
  <c r="H15" i="2"/>
  <c r="H16" i="2"/>
  <c r="I19" i="2"/>
  <c r="G30" i="2"/>
  <c r="H31" i="2"/>
  <c r="I47" i="2"/>
  <c r="I59" i="2"/>
  <c r="H79" i="2"/>
  <c r="H83" i="2"/>
  <c r="H87" i="2"/>
  <c r="H88" i="2"/>
  <c r="H89" i="2"/>
  <c r="I93" i="2"/>
  <c r="H97" i="2"/>
  <c r="G107" i="2"/>
  <c r="I108" i="2"/>
  <c r="I206" i="2"/>
  <c r="I223" i="2"/>
  <c r="I358" i="2"/>
  <c r="H358" i="2"/>
  <c r="G357" i="2"/>
  <c r="G356" i="2" s="1"/>
  <c r="I385" i="2"/>
  <c r="H385" i="2"/>
  <c r="H19" i="2"/>
  <c r="I45" i="2"/>
  <c r="H47" i="2"/>
  <c r="G54" i="2"/>
  <c r="H59" i="2"/>
  <c r="G78" i="2"/>
  <c r="I115" i="2"/>
  <c r="H115" i="2"/>
  <c r="I138" i="2"/>
  <c r="H138" i="2"/>
  <c r="I162" i="2"/>
  <c r="H162" i="2"/>
  <c r="I450" i="2"/>
  <c r="H450" i="2"/>
  <c r="G449" i="2"/>
  <c r="G412" i="2"/>
  <c r="I266" i="2"/>
  <c r="H266" i="2"/>
  <c r="I349" i="2"/>
  <c r="H349" i="2"/>
  <c r="I406" i="2"/>
  <c r="H406" i="2"/>
  <c r="I418" i="2"/>
  <c r="H418" i="2"/>
  <c r="I435" i="2"/>
  <c r="H435" i="2"/>
  <c r="I469" i="2"/>
  <c r="H469" i="2"/>
  <c r="H206" i="2"/>
  <c r="H223" i="2"/>
  <c r="I242" i="2"/>
  <c r="H249" i="2"/>
  <c r="I301" i="2"/>
  <c r="H301" i="2"/>
  <c r="I340" i="2"/>
  <c r="H340" i="2"/>
  <c r="I387" i="2"/>
  <c r="H387" i="2"/>
  <c r="I452" i="2"/>
  <c r="H452" i="2"/>
  <c r="I460" i="2"/>
  <c r="G457" i="2"/>
  <c r="H460" i="2"/>
  <c r="I267" i="2"/>
  <c r="H267" i="2"/>
  <c r="G348" i="2"/>
  <c r="I393" i="2"/>
  <c r="G390" i="2"/>
  <c r="H393" i="2"/>
  <c r="I436" i="2"/>
  <c r="H436" i="2"/>
  <c r="G468" i="2"/>
  <c r="H245" i="2"/>
  <c r="I261" i="2"/>
  <c r="H261" i="2"/>
  <c r="I297" i="2"/>
  <c r="H297" i="2"/>
  <c r="I362" i="2"/>
  <c r="H362" i="2"/>
  <c r="I386" i="2"/>
  <c r="H386" i="2"/>
  <c r="I414" i="2"/>
  <c r="H414" i="2"/>
  <c r="I451" i="2"/>
  <c r="H451" i="2"/>
  <c r="F376" i="2" l="1"/>
  <c r="F462" i="2"/>
  <c r="F397" i="2"/>
  <c r="H218" i="2"/>
  <c r="G198" i="2"/>
  <c r="G197" i="2" s="1"/>
  <c r="G193" i="2" s="1"/>
  <c r="I119" i="2"/>
  <c r="G118" i="2"/>
  <c r="I118" i="2" s="1"/>
  <c r="I464" i="2"/>
  <c r="H464" i="2"/>
  <c r="I69" i="2"/>
  <c r="H135" i="2"/>
  <c r="I135" i="2"/>
  <c r="I134" i="2"/>
  <c r="H134" i="2"/>
  <c r="I339" i="2"/>
  <c r="H96" i="2"/>
  <c r="F410" i="2"/>
  <c r="I422" i="2"/>
  <c r="H422" i="2"/>
  <c r="F355" i="2"/>
  <c r="I218" i="2"/>
  <c r="H338" i="2"/>
  <c r="F439" i="2"/>
  <c r="G432" i="2"/>
  <c r="I433" i="2"/>
  <c r="H433" i="2"/>
  <c r="G420" i="2"/>
  <c r="H126" i="2"/>
  <c r="I126" i="2"/>
  <c r="I222" i="2"/>
  <c r="H222" i="2"/>
  <c r="I296" i="2"/>
  <c r="H296" i="2"/>
  <c r="G295" i="2"/>
  <c r="I338" i="2"/>
  <c r="H337" i="2"/>
  <c r="I174" i="2"/>
  <c r="I372" i="2"/>
  <c r="H471" i="2"/>
  <c r="I471" i="2"/>
  <c r="H413" i="2"/>
  <c r="I337" i="2"/>
  <c r="G92" i="2"/>
  <c r="G91" i="2" s="1"/>
  <c r="I400" i="2"/>
  <c r="H400" i="2"/>
  <c r="H380" i="2"/>
  <c r="I380" i="2"/>
  <c r="G379" i="2"/>
  <c r="H313" i="2"/>
  <c r="I313" i="2"/>
  <c r="H339" i="2"/>
  <c r="I413" i="2"/>
  <c r="H144" i="2"/>
  <c r="H174" i="2"/>
  <c r="H399" i="2"/>
  <c r="I399" i="2"/>
  <c r="G398" i="2"/>
  <c r="H372" i="2"/>
  <c r="H463" i="2"/>
  <c r="I463" i="2"/>
  <c r="I173" i="2"/>
  <c r="H173" i="2"/>
  <c r="H112" i="2"/>
  <c r="F111" i="2"/>
  <c r="I144" i="2"/>
  <c r="F133" i="2"/>
  <c r="F132" i="2" s="1"/>
  <c r="F131" i="2" s="1"/>
  <c r="H119" i="2"/>
  <c r="I199" i="2"/>
  <c r="I30" i="2"/>
  <c r="H30" i="2"/>
  <c r="G29" i="2"/>
  <c r="I468" i="2"/>
  <c r="H468" i="2"/>
  <c r="G467" i="2"/>
  <c r="G462" i="2" s="1"/>
  <c r="I405" i="2"/>
  <c r="H405" i="2"/>
  <c r="G404" i="2"/>
  <c r="I348" i="2"/>
  <c r="H348" i="2"/>
  <c r="G347" i="2"/>
  <c r="G346" i="2" s="1"/>
  <c r="H457" i="2"/>
  <c r="G456" i="2"/>
  <c r="I457" i="2"/>
  <c r="G439" i="2"/>
  <c r="H239" i="2"/>
  <c r="I239" i="2"/>
  <c r="H421" i="2"/>
  <c r="I336" i="2"/>
  <c r="H336" i="2"/>
  <c r="H107" i="2"/>
  <c r="I107" i="2"/>
  <c r="I477" i="2"/>
  <c r="H477" i="2"/>
  <c r="G476" i="2"/>
  <c r="H199" i="2"/>
  <c r="H390" i="2"/>
  <c r="G389" i="2"/>
  <c r="I390" i="2"/>
  <c r="H169" i="2"/>
  <c r="G168" i="2"/>
  <c r="G159" i="2" s="1"/>
  <c r="G155" i="2" s="1"/>
  <c r="G154" i="2" s="1"/>
  <c r="I169" i="2"/>
  <c r="I412" i="2"/>
  <c r="H412" i="2"/>
  <c r="G411" i="2"/>
  <c r="I449" i="2"/>
  <c r="H449" i="2"/>
  <c r="G448" i="2"/>
  <c r="I78" i="2"/>
  <c r="H78" i="2"/>
  <c r="G77" i="2"/>
  <c r="I58" i="2"/>
  <c r="H58" i="2"/>
  <c r="I18" i="2"/>
  <c r="H18" i="2"/>
  <c r="I155" i="2" l="1"/>
  <c r="H155" i="2"/>
  <c r="H159" i="2"/>
  <c r="I159" i="2"/>
  <c r="H295" i="2"/>
  <c r="G294" i="2"/>
  <c r="I294" i="2" s="1"/>
  <c r="H357" i="2"/>
  <c r="I357" i="2"/>
  <c r="I295" i="2"/>
  <c r="I441" i="2"/>
  <c r="H441" i="2"/>
  <c r="I421" i="2"/>
  <c r="I432" i="2"/>
  <c r="H432" i="2"/>
  <c r="I92" i="2"/>
  <c r="H92" i="2"/>
  <c r="H379" i="2"/>
  <c r="I379" i="2"/>
  <c r="G378" i="2"/>
  <c r="H398" i="2"/>
  <c r="I398" i="2"/>
  <c r="I133" i="2"/>
  <c r="I172" i="2"/>
  <c r="H172" i="2"/>
  <c r="H111" i="2"/>
  <c r="I111" i="2"/>
  <c r="F110" i="2"/>
  <c r="F99" i="2" s="1"/>
  <c r="F13" i="2" s="1"/>
  <c r="G132" i="2"/>
  <c r="H132" i="2" s="1"/>
  <c r="H133" i="2"/>
  <c r="G117" i="2"/>
  <c r="G99" i="2" s="1"/>
  <c r="H118" i="2"/>
  <c r="I77" i="2"/>
  <c r="H77" i="2"/>
  <c r="G76" i="2"/>
  <c r="G72" i="2" s="1"/>
  <c r="I404" i="2"/>
  <c r="H404" i="2"/>
  <c r="G403" i="2"/>
  <c r="G397" i="2" s="1"/>
  <c r="I54" i="2"/>
  <c r="H54" i="2"/>
  <c r="G53" i="2"/>
  <c r="H389" i="2"/>
  <c r="I389" i="2"/>
  <c r="G384" i="2"/>
  <c r="I347" i="2"/>
  <c r="H347" i="2"/>
  <c r="I29" i="2"/>
  <c r="H29" i="2"/>
  <c r="G28" i="2"/>
  <c r="G27" i="2" s="1"/>
  <c r="F197" i="2"/>
  <c r="F193" i="2" s="1"/>
  <c r="F192" i="2" s="1"/>
  <c r="H198" i="2"/>
  <c r="I198" i="2"/>
  <c r="I411" i="2"/>
  <c r="H411" i="2"/>
  <c r="G410" i="2"/>
  <c r="I168" i="2"/>
  <c r="H168" i="2"/>
  <c r="I235" i="2"/>
  <c r="H235" i="2"/>
  <c r="I356" i="2"/>
  <c r="H356" i="2"/>
  <c r="G355" i="2"/>
  <c r="I448" i="2"/>
  <c r="H448" i="2"/>
  <c r="H91" i="2"/>
  <c r="I91" i="2"/>
  <c r="H420" i="2"/>
  <c r="I420" i="2"/>
  <c r="H456" i="2"/>
  <c r="G455" i="2"/>
  <c r="I456" i="2"/>
  <c r="I467" i="2"/>
  <c r="H467" i="2"/>
  <c r="I476" i="2"/>
  <c r="H476" i="2"/>
  <c r="G230" i="2" l="1"/>
  <c r="G192" i="2" s="1"/>
  <c r="G14" i="2"/>
  <c r="H442" i="2"/>
  <c r="I442" i="2"/>
  <c r="H294" i="2"/>
  <c r="H378" i="2"/>
  <c r="G377" i="2"/>
  <c r="I378" i="2"/>
  <c r="H110" i="2"/>
  <c r="I110" i="2"/>
  <c r="I132" i="2"/>
  <c r="G131" i="2"/>
  <c r="I131" i="2" s="1"/>
  <c r="H117" i="2"/>
  <c r="I117" i="2"/>
  <c r="I72" i="2"/>
  <c r="H72" i="2"/>
  <c r="H462" i="2"/>
  <c r="I462" i="2"/>
  <c r="I234" i="2"/>
  <c r="H234" i="2"/>
  <c r="I410" i="2"/>
  <c r="H410" i="2"/>
  <c r="I403" i="2"/>
  <c r="H403" i="2"/>
  <c r="I154" i="2"/>
  <c r="H154" i="2"/>
  <c r="H197" i="2"/>
  <c r="I197" i="2"/>
  <c r="I346" i="2"/>
  <c r="H346" i="2"/>
  <c r="I53" i="2"/>
  <c r="H53" i="2"/>
  <c r="I355" i="2"/>
  <c r="H355" i="2"/>
  <c r="I28" i="2"/>
  <c r="H28" i="2"/>
  <c r="H27" i="2"/>
  <c r="I384" i="2"/>
  <c r="H384" i="2"/>
  <c r="G383" i="2"/>
  <c r="I76" i="2"/>
  <c r="H76" i="2"/>
  <c r="H455" i="2"/>
  <c r="I455" i="2"/>
  <c r="I440" i="2"/>
  <c r="H440" i="2"/>
  <c r="G376" i="2" l="1"/>
  <c r="H377" i="2"/>
  <c r="I377" i="2"/>
  <c r="I99" i="2"/>
  <c r="H99" i="2"/>
  <c r="H131" i="2"/>
  <c r="H193" i="2"/>
  <c r="I193" i="2"/>
  <c r="I27" i="2"/>
  <c r="I439" i="2"/>
  <c r="H439" i="2"/>
  <c r="H454" i="2"/>
  <c r="I454" i="2"/>
  <c r="I383" i="2"/>
  <c r="H383" i="2"/>
  <c r="H397" i="2"/>
  <c r="I397" i="2"/>
  <c r="I230" i="2"/>
  <c r="H230" i="2"/>
  <c r="G484" i="2" l="1"/>
  <c r="G13" i="2"/>
  <c r="H192" i="2"/>
  <c r="I192" i="2"/>
  <c r="F484" i="2"/>
  <c r="H376" i="2"/>
  <c r="I376" i="2"/>
  <c r="I14" i="2"/>
  <c r="H14" i="2"/>
  <c r="I13" i="2" l="1"/>
  <c r="H13" i="2"/>
  <c r="H484" i="2"/>
  <c r="I484" i="2"/>
</calcChain>
</file>

<file path=xl/sharedStrings.xml><?xml version="1.0" encoding="utf-8"?>
<sst xmlns="http://schemas.openxmlformats.org/spreadsheetml/2006/main" count="2382" uniqueCount="379">
  <si>
    <t>Наименование</t>
  </si>
  <si>
    <t>Раздел</t>
  </si>
  <si>
    <t>Целевая статья</t>
  </si>
  <si>
    <t>Администрация Прионежского муниципального района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</si>
  <si>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</si>
  <si>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</si>
  <si>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Глава муниципального образования</t>
  </si>
  <si>
    <t>Расходы на выплаты персоналу государственных (муниципальных) органов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</si>
  <si>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</si>
  <si>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</si>
  <si>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</si>
  <si>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</si>
  <si>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</si>
  <si>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"Развитие образования в Прионежском муниципальном районе" на 2015-2020 годы</t>
  </si>
  <si>
    <t>Подпрограмма «Развитие дошкольного, общего и дополнительного образования детей»</t>
  </si>
  <si>
    <t>Основное мероприятие «Реализация образовательных программ общего и дополнительного образования"</t>
  </si>
  <si>
    <t>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</t>
  </si>
  <si>
    <t>Уплата налогов, сборов и иных платежей</t>
  </si>
  <si>
    <t>Глава Администрации муниципального образования</t>
  </si>
  <si>
    <t>Осуществление государственных полномочий Республики Карелия по регулированию цен (тарифов) на отдельные виды продукции, товаров и услуг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</si>
  <si>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</si>
  <si>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Субвенции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</si>
  <si>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</si>
  <si>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"Эффективное управление муниципальными  финансами в Прионежском муниципальном районе"</t>
  </si>
  <si>
    <t>Подпрограмма "Организация исполнения бюджета Прионежского муниципального района и формирование бюджетной отчетности"</t>
  </si>
  <si>
    <t>Обеспечение деятельности Финансового управления Прионежского муниципального района</t>
  </si>
  <si>
    <t>Контрольно-счетный комитет Прионежского муниципального района</t>
  </si>
  <si>
    <t>Резервные фонды</t>
  </si>
  <si>
    <t>Резервный фонд Администрации Прионежского муниципального района по предупреждению и ликвидации чрезвачайных ситауций</t>
  </si>
  <si>
    <t>Резервные средства</t>
  </si>
  <si>
    <t>Другие общегосударственные вопросы</t>
  </si>
  <si>
    <t>Подпрограмма "Проведение мероприятий по социально-экономическому развитию территорий"</t>
  </si>
  <si>
    <t>Софинансирование мероприятий по поддержке местных инициатив граждан, проживающих в городских и сельских поселениях</t>
  </si>
  <si>
    <t>Исполнение судебных актов, подлежащих взысканию с казны Прионежского муниципального района</t>
  </si>
  <si>
    <t>Исполнение судебных актов</t>
  </si>
  <si>
    <t>НАЦИОНАЛЬНАЯ ОБОРОНА</t>
  </si>
  <si>
    <t>Мобилизационная и вневойсковая подготовка</t>
  </si>
  <si>
    <t>Осуществление переданных полномочий Российской Федерации по первичному воинскому учету на территориях, где отсутствуют военные комиссариаты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</si>
  <si>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</si>
  <si>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</si>
  <si>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Муниципальная программа "Комплексные меры по реализации государственной антинаркотической политики в Прионежском муниципальном районе"</t>
  </si>
  <si>
    <t>Мероприятия по противодействию злоупотреблению наркотическими средствами и психотропными веществами и их незаконному обороту в Прионежском муниципальном районе</t>
  </si>
  <si>
    <t>Муниципальная программа "Профилактика правонарушений в Прионежском муниципальном районе"</t>
  </si>
  <si>
    <t>Мероприятия по профилактике правонарушений в Прионежском муниципальном районе</t>
  </si>
  <si>
    <t>НАЦИОНАЛЬНАЯ ЭКОНОМИКА</t>
  </si>
  <si>
    <t>Сельское хозяйство и рыболовство</t>
  </si>
  <si>
    <t>Осуществление отдельных государственных полномочий Республики Карелия по организации проведения на территории Республики Карелия мероприятий по отлову и содержанию безнадзорных животных</t>
  </si>
  <si>
    <t>Дорожное хозяйство (дорожные фонды)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</si>
  <si>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</si>
  <si>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Субсидии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</si>
  <si>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</t>
  </si>
  <si>
    <t>Другие вопросы в области национальной экономики</t>
  </si>
  <si>
    <t>Подпрограмма "Землепользование и землеустройство в Прионежском муниципальном районе"</t>
  </si>
  <si>
    <t>Мероприятия по землеустройству и землепользованию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</si>
  <si>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</si>
  <si>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</si>
  <si>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</si>
  <si>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Подпрограмма «Создание условий для обеспечения доступным и комфортным жильем граждан в Прионежском муниципальном районе»</t>
  </si>
  <si>
    <t>Основное мероприятие «Переселение граждан из многоквартирных домов, признанных аварийными и подлежащими сносу»</t>
  </si>
  <si>
    <t>Бюджетные инвестиции</t>
  </si>
  <si>
    <t>Подпрограмма «Создание условий для обеспечения качественными жилищно–коммунальными услугами граждан в Прионежском муниципальном районе»</t>
  </si>
  <si>
    <t>Мероприятия в области жилищного хозяйства</t>
  </si>
  <si>
    <t>Иные межбюджетные трансферты</t>
  </si>
  <si>
    <t>Взносы в фонд капитального ремонта общего имущества  многоквартирных домов</t>
  </si>
  <si>
    <t>Коммунальное хозяйство</t>
  </si>
  <si>
    <t>Субсидии на мероприятия по организации водоснабжения населения Прионежского муниципального района</t>
  </si>
  <si>
    <t>Мероприятия в области коммунального хозяйства</t>
  </si>
  <si>
    <t>Субсидия на поддержку местных инициатив граждан, проживающих и городских и сельских поселениях</t>
  </si>
  <si>
    <t>Благоустройство</t>
  </si>
  <si>
    <t>Подпрограмма «Благоустройство территорий сельских поселений»</t>
  </si>
  <si>
    <t>Мероприятия по организация ритуальных услуг и содержание мест захоронений</t>
  </si>
  <si>
    <t>Мероприятия по участию в организации деятельности по сбору (в том числе раздельному сбору) и транспортированию твердых коммунальных отходов</t>
  </si>
  <si>
    <t>ОБРАЗОВАНИЕ</t>
  </si>
  <si>
    <t>Дошкольное образование</t>
  </si>
  <si>
    <t>Основное мероприятие «Реализация образовательной программы дошкольного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</si>
  <si>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</t>
  </si>
  <si>
    <t>Расходы на выплаты персоналу казенных учреждений</t>
  </si>
  <si>
    <t>Мероприятия по обеспечению условий осуществления образовательной деятельности по  программам дошкольного образования</t>
  </si>
  <si>
    <t>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1755–ЗРК «Об образовании» мер социальной поддержки и социального обслуживания обучающимся с ограниченными возможностями здоровья</t>
  </si>
  <si>
    <t>Основное мероприятие «Развитие кадрового потенциала системы дошкольного, общего и дополнительного образования детей»</t>
  </si>
  <si>
    <t>Осуществление государственных полномочий Республики Карелия по выплате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</si>
  <si>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Общее образование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</si>
  <si>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</si>
  <si>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Мероприятия по обеспечению условий осуществления образовательной деятельности по  программам начального общего, основного общего, среднего общего образования</t>
  </si>
  <si>
    <t>Дополнительное образование детей</t>
  </si>
  <si>
    <t>Мероприятия по обеспечению условий осуществления образовательной деятельности по  программам дополнительного образования детей</t>
  </si>
  <si>
    <t>Молодежная политика и оздоровление детей</t>
  </si>
  <si>
    <t>Субсидия местным бюджетам на реализацию мероприятий государственной программы Республики Карелия «Совершенствование социальной защиты граждан» (организация отдыха детей в каникулярное время)</t>
  </si>
  <si>
    <t>Другие вопросы в области образования</t>
  </si>
  <si>
    <t>Основное мероприятие «Финансовое обеспечение мероприятий общепрограммного характера»</t>
  </si>
  <si>
    <t>Услуги, связанные с обеспечением деятельности организаций</t>
  </si>
  <si>
    <t>КУЛЬТУРА, КИНЕМАТОГРАФИЯ</t>
  </si>
  <si>
    <t>Культура</t>
  </si>
  <si>
    <t>Основное мероприятие «Развитие культуры»</t>
  </si>
  <si>
    <t>Мероприятия в области культуры и кинематографии</t>
  </si>
  <si>
    <t>Основное мероприятие «Развитие библиотечного дела»</t>
  </si>
  <si>
    <t>Мероприятия по развитию библиотечного дела</t>
  </si>
  <si>
    <t>СОЦИАЛЬНАЯ ПОЛИТИКА</t>
  </si>
  <si>
    <t>Пенсионное обеспечение</t>
  </si>
  <si>
    <t>Муниципальная программа   «Социальная поддержка граждан в Прионежском районе»</t>
  </si>
  <si>
    <t>Подпрограмма «Развитие мер социальной поддержки отдельных категорий граждан»</t>
  </si>
  <si>
    <t>Основное мероприятие «Предоставление доплат к пенсии»</t>
  </si>
  <si>
    <t>Доплата к трудовой пенсии лицам, замещавшим муниципальные должности</t>
  </si>
  <si>
    <t>Публичные нормативные социальные выплаты гражданам</t>
  </si>
  <si>
    <t>Социальное обслуживание населения</t>
  </si>
  <si>
    <t>Основное мероприятие «Предоставление мер социальной поддержки отдельным категориям граждан»</t>
  </si>
  <si>
    <t>Осуществление государственных полномочий по предоставлению социальной поддержки работающим и проживающим за пределами городов социальным работникам и педагогическим работникам муниципальных организаций социального обслуживания граждан пожилого возраста и инвалидов (в том числе детей-инвалидов), граждан, находящихся в трудной жизненной ситуации, в том числе детей, включая детей-сирот, безнадзорных детей, детей, оставшихся без попечения родителей, детей, находящихся в иной трудной жизненной ситуации</t>
  </si>
  <si>
    <t>Подпрограмма «Развитие социального обслуживания населения»</t>
  </si>
  <si>
    <t>Основное мероприятие «Предоставление отдельным категориям граждан гарантированных государством социальных услуг в муниципальных учреждениях социального обслуживания населения»</t>
  </si>
  <si>
    <t>Осуществление государственных полномочий по социальному обслуживанию граждан, признанных в соответствии с законодательством Российской Федерации и законодательством Республики Карелия нуждающимися в социальном обслуживании, за исключением социального обслуживания указанных граждан в государственных организациях социального обслуживания</t>
  </si>
  <si>
    <t>Мероприятия по предоставлению населению социальных услуг в муниципальных учреждениях социального обслуживания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</si>
  <si>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</si>
  <si>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</si>
  <si>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Подпрограмма «Совершенствование социальной поддержки семьи и детей»</t>
  </si>
  <si>
    <t>Субсидия местным бюджетам на реализацию мероприятий государственной программы Республики Карелия «Совершенствование социальной защиты граждан» (Адресная социальная помощь малоимущим семьям, имеющим детей)</t>
  </si>
  <si>
    <t>Охрана семьи и детства</t>
  </si>
  <si>
    <t>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</t>
  </si>
  <si>
    <t>Субсидии на реализацию мероприятий государственной программы Республики Карелия «Развитие образования» в дошкольном образовании</t>
  </si>
  <si>
    <t>Софинансирование мероприятий государственной программы Республики Карелия «Развитие образования» в дошкольном образовании</t>
  </si>
  <si>
    <t>Основное мероприятие «Оказание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семью»</t>
  </si>
  <si>
    <t>Основное мероприятие «Осуществление государственных полномочий Республики Карелия по организации и осуществлению деятельности органов опеки и попечительства»</t>
  </si>
  <si>
    <t>Осуществление государственных полномочий Республики Карелия по организации и осуществлению деятельности органов опеки и попечительства</t>
  </si>
  <si>
    <t>ФИЗИЧЕСКАЯ КУЛЬТУРА И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</si>
  <si>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</si>
  <si>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</si>
  <si>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</si>
  <si>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Подпрограмма "Развитие среднесрочного и долгосрочного бюджетного планирования"</t>
  </si>
  <si>
    <t>Процентные платежи по муниципальному долгу</t>
  </si>
  <si>
    <t>Обслуживание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</si>
  <si>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</si>
  <si>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</si>
  <si>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повышения результативности бюджетных расходов"</t>
  </si>
  <si>
    <t>Осуществление государственных полномочий Республики Карелия по расчету и предоставлению дотаций бюджетам поселений</t>
  </si>
  <si>
    <t>Дотации</t>
  </si>
  <si>
    <t>Выравнивание бюджетной обеспеченности бюджетам поселений</t>
  </si>
  <si>
    <t>Прочие межбюджетные трансферты общего характера</t>
  </si>
  <si>
    <t>Подпрограмма "Содействие занятости населения"</t>
  </si>
  <si>
    <t>Мероприятия по содействию занятости населения Прионежского муниципального района</t>
  </si>
  <si>
    <t>ИТОГО:</t>
  </si>
  <si>
    <t>Х</t>
  </si>
  <si>
    <t>Подраздел</t>
  </si>
  <si>
    <t>20 0 00 10300</t>
  </si>
  <si>
    <t>20 0 00 10400</t>
  </si>
  <si>
    <t>02 0 00 00000</t>
  </si>
  <si>
    <t>02 2 00 00000</t>
  </si>
  <si>
    <t>02 2 02 00000</t>
  </si>
  <si>
    <t>02 2 02 42020</t>
  </si>
  <si>
    <t>Основное мероприятие "Реализация образовательных программ общего и дополнительного образования"</t>
  </si>
  <si>
    <t>20 0 00 10800</t>
  </si>
  <si>
    <t>20 0 00 42120</t>
  </si>
  <si>
    <t>20 0 00 42140</t>
  </si>
  <si>
    <t>11 0 00 00000</t>
  </si>
  <si>
    <t>11 3 00 10400</t>
  </si>
  <si>
    <t>11 3 00 00000</t>
  </si>
  <si>
    <t>20 0 00 10900</t>
  </si>
  <si>
    <t>20 0 00 70700</t>
  </si>
  <si>
    <t>09 0 00 00000</t>
  </si>
  <si>
    <t>09 3 00 00000</t>
  </si>
  <si>
    <t>11 3 00 70660</t>
  </si>
  <si>
    <t>20 0 00 51180</t>
  </si>
  <si>
    <t>13 0 00 00000</t>
  </si>
  <si>
    <t>13 0 00 72950</t>
  </si>
  <si>
    <t>14 0 00 00000</t>
  </si>
  <si>
    <t>14 0 00 72960</t>
  </si>
  <si>
    <t>20 0 00 42180</t>
  </si>
  <si>
    <t>09 3 00 43180</t>
  </si>
  <si>
    <t>20 0 00 76020</t>
  </si>
  <si>
    <t>09 1 00 00000</t>
  </si>
  <si>
    <t>09 1 00 73400</t>
  </si>
  <si>
    <t>12 0 00 00000</t>
  </si>
  <si>
    <t xml:space="preserve">05 0 00 00000 </t>
  </si>
  <si>
    <t>05 1 00 00000</t>
  </si>
  <si>
    <t>05 1 01 00000</t>
  </si>
  <si>
    <t>05 3 00 00000</t>
  </si>
  <si>
    <t>05 3 00 73500</t>
  </si>
  <si>
    <t>05 3 00 73520</t>
  </si>
  <si>
    <t>05 3 00 63700</t>
  </si>
  <si>
    <t>05 3 00 73510</t>
  </si>
  <si>
    <t>09 3 00 43140</t>
  </si>
  <si>
    <t>09 3 00 S3140</t>
  </si>
  <si>
    <t>05 0 00 00000</t>
  </si>
  <si>
    <t>05 4 00 00000</t>
  </si>
  <si>
    <t>05 4 00 73500</t>
  </si>
  <si>
    <t>05 4 00 73800</t>
  </si>
  <si>
    <t>02 2 01 00000</t>
  </si>
  <si>
    <t>02 2 01 42190</t>
  </si>
  <si>
    <t xml:space="preserve">02 2 01 70200 </t>
  </si>
  <si>
    <t>02 2 02 42100</t>
  </si>
  <si>
    <t>02 2 03 00000</t>
  </si>
  <si>
    <t>02 2 03 42040</t>
  </si>
  <si>
    <t>02 2 02 42190</t>
  </si>
  <si>
    <t>02 2 02 43200</t>
  </si>
  <si>
    <t>02 2 02 70210</t>
  </si>
  <si>
    <t>02 2 02 L5150</t>
  </si>
  <si>
    <t>02 2 02 S3200</t>
  </si>
  <si>
    <t>02 2 02 70230</t>
  </si>
  <si>
    <t>02 2 02 43210</t>
  </si>
  <si>
    <t>02 1 00 00000</t>
  </si>
  <si>
    <t>02 1 00 74520</t>
  </si>
  <si>
    <t>07 0 00 00000</t>
  </si>
  <si>
    <t>07 0 01 00000</t>
  </si>
  <si>
    <t>07 0 01 74400</t>
  </si>
  <si>
    <t>07 0 02 74420</t>
  </si>
  <si>
    <t>07 0 02 00000</t>
  </si>
  <si>
    <t>03 0 00 00000</t>
  </si>
  <si>
    <t>03 1 00 00000</t>
  </si>
  <si>
    <t>03 1 02 00000</t>
  </si>
  <si>
    <t>03 1 02 42110</t>
  </si>
  <si>
    <t>03 1 01 00000</t>
  </si>
  <si>
    <t>03 3 00 00000</t>
  </si>
  <si>
    <t>03 3 01 00000</t>
  </si>
  <si>
    <t>03 3 01 42080</t>
  </si>
  <si>
    <t>03 3 01 75080</t>
  </si>
  <si>
    <t xml:space="preserve">03 2 02 00000 </t>
  </si>
  <si>
    <t>03 2 02 43210</t>
  </si>
  <si>
    <t>032 02 43210</t>
  </si>
  <si>
    <t>02 2 01 S3200</t>
  </si>
  <si>
    <t>02 2 01 42030</t>
  </si>
  <si>
    <t>02 2 01 43200</t>
  </si>
  <si>
    <t>03 2 01 00000</t>
  </si>
  <si>
    <t>03 2 00 00000</t>
  </si>
  <si>
    <t>03 2 03 42090</t>
  </si>
  <si>
    <t>03 2 03 00000</t>
  </si>
  <si>
    <t>11 1 00 00000</t>
  </si>
  <si>
    <t>11 01 00 70650</t>
  </si>
  <si>
    <t>11 2 00 00000</t>
  </si>
  <si>
    <t>11 2 00 42150</t>
  </si>
  <si>
    <t>11 2 00 46010</t>
  </si>
  <si>
    <t>09 2 00 00000</t>
  </si>
  <si>
    <t>09 2 00 46220</t>
  </si>
  <si>
    <t xml:space="preserve">Уточненный план </t>
  </si>
  <si>
    <t>Исполнено</t>
  </si>
  <si>
    <t>Вид расхода</t>
  </si>
  <si>
    <t xml:space="preserve">Отклонение фактических показателей от плановых </t>
  </si>
  <si>
    <t xml:space="preserve">% исполнения </t>
  </si>
  <si>
    <t>Приложение № 3</t>
  </si>
  <si>
    <t>Приложение № 4</t>
  </si>
  <si>
    <t>05 3 00 73530</t>
  </si>
  <si>
    <t>Мероприятия по подготовке муниципального жилого фонда к эксплуатации в осенне-зимний период</t>
  </si>
  <si>
    <t xml:space="preserve">Реализация мероприятий по созданию в общеобразовательных организациях, расположенных в сельской местности, условий для занятий физической культурой и спортом </t>
  </si>
  <si>
    <t>Реализация мероприятий по поддержке экономического и социального развития коренных малочисленных народов Севера, Сибири и Дальнего Востока в образовательных организациях</t>
  </si>
  <si>
    <t>09 2 00 70260</t>
  </si>
  <si>
    <t xml:space="preserve">Мероприятия по организации временного трудоустройства несовершеннолетних граждан </t>
  </si>
  <si>
    <t>Другие вопросы в области социальной политики</t>
  </si>
  <si>
    <t>08 0 00 00000</t>
  </si>
  <si>
    <t>08 0 01 00000</t>
  </si>
  <si>
    <t>Основное мероприятие "Реализация мероприятий в сфере физической культуры и спорта"</t>
  </si>
  <si>
    <t>08 0 01 75120</t>
  </si>
  <si>
    <t>Мероприятия в области спорта и физической культуры</t>
  </si>
  <si>
    <t>Общеэкономические вопросы</t>
  </si>
  <si>
    <t>09 2 00 71300</t>
  </si>
  <si>
    <t>Мероприятия по активной политике занятости населения и социальной поддержке безработных граждан</t>
  </si>
  <si>
    <t>05 2 00 00000</t>
  </si>
  <si>
    <t>Подпрограмма «Долгосрочная целевая программа «Обеспечение населения  питьевой водой» на 2011–2017 годы»</t>
  </si>
  <si>
    <t>05 2 00 43220</t>
  </si>
  <si>
    <t>Субсидия местным бюджетам на реализацию мероприятий государственной программы Республики Карелия «Обеспечение доступным и комфортным жильем и жилищно–коммунальными услугами» на 2014–2020 годы»</t>
  </si>
  <si>
    <t xml:space="preserve">"Об утверждении отчета об исполнении бюджета </t>
  </si>
  <si>
    <t>12 0 00 43240</t>
  </si>
  <si>
    <t>Субсидия местным бюджетам на реализацию дополнительных мероприятий по поддержке малого и среднего предпринимательства</t>
  </si>
  <si>
    <t>07 0 01 S3250</t>
  </si>
  <si>
    <t>Софинансирование мероприятий государственной программы Республики Карелия «Развитие культуры»</t>
  </si>
  <si>
    <t>07 0 01 43250</t>
  </si>
  <si>
    <t>Субсидия местным бюджетам на реализацию мероприятий государственной программы Республики Карелия «Развитие культуры»</t>
  </si>
  <si>
    <t>Исполнение судебных актов Российской Федерации и мировых соглашений по возмещению причиненного вреда</t>
  </si>
  <si>
    <t>Судебная система</t>
  </si>
  <si>
    <t>Осуществление переданных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</si>
  <si>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20 0 00 51200</t>
  </si>
  <si>
    <t>Мероприятия по повышению безопасности дорожного движения в Прионежском муниципальном районе</t>
  </si>
  <si>
    <t>15 0 00 00000</t>
  </si>
  <si>
    <t>15 0 00 72970</t>
  </si>
  <si>
    <t>Муниципальная программа  "Экономическое развитие Прионежского муниципального района " на 2016-2020 годы</t>
  </si>
  <si>
    <t>Муниципальная программа "Развитие малого и среднего предпринимательства в Прионежском муниципальном районе на 2019-2023 годы"</t>
  </si>
  <si>
    <t>Софинансирование дополнительных мероприятий по поддержке малого и среднего предпринимательства</t>
  </si>
  <si>
    <t xml:space="preserve">12 0 00 S3240 </t>
  </si>
  <si>
    <t>Муниципальная программа "Обеспечение досупным и комфортным жильем и жилищно-коммунальными услугами" на 2016-2020 годы</t>
  </si>
  <si>
    <t>Субсидия на реализацию мероприятий по реконструкции объектов водоотведения Прионежского муниципального района</t>
  </si>
  <si>
    <t>05 3 00 44090</t>
  </si>
  <si>
    <t>Муниципальная программа "Обеспечение досупным и комфортным жильем и жилищно-коммунальными услугами"на 2016-2020 года</t>
  </si>
  <si>
    <t>02 2 01 L0270</t>
  </si>
  <si>
    <t>02 2 Р2 44130</t>
  </si>
  <si>
    <t>Мероприятия по созданию дополнительных мест для детей от 2 месяцев до 3 лет в дошкольных образовательных организациях</t>
  </si>
  <si>
    <t>Реализация мероприятий по созданию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</si>
  <si>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02 2 Р2 52320</t>
  </si>
  <si>
    <t>Стимулирование органов местного самоуправления за достижение наилучших результатов реализации программ оздоровления муниципальных финансов</t>
  </si>
  <si>
    <t>11 2 00 44110</t>
  </si>
  <si>
    <t>Субсидии на реализацию мероприятий государственной программы Республики Карелия «Развитие образования» в общем и дополнительном образовании</t>
  </si>
  <si>
    <t>Софинансирование мероприятий государственной программы Республики Карелия «Развитие образования» в общем и дополнительном образовании</t>
  </si>
  <si>
    <t>Субсидия местным бюджетам на реализацию мероприятий государственной программы Республики Карелия "Развитие образования"</t>
  </si>
  <si>
    <t>02 2 03 43200</t>
  </si>
  <si>
    <t>02 2 Е2 50970</t>
  </si>
  <si>
    <t xml:space="preserve">Муниципальная программа "Эффективное управление муниципальными финансами в Прионежском муниципальном районе" </t>
  </si>
  <si>
    <t>Муниципальная программа  "Развитие культуры в Прионежском муниципальном районе" на 2017-2021 годы</t>
  </si>
  <si>
    <t>Муниципальная программа   «Социальная поддержка граждан в Прионежском районе» на 2017-2021 годы</t>
  </si>
  <si>
    <t>Подпрограмма «Обеспечение мер социальной поддержки отдельных категорий граждан»</t>
  </si>
  <si>
    <t>Иные пенсии, социальные доплаты к пенсиям</t>
  </si>
  <si>
    <t>03 1 01 84910</t>
  </si>
  <si>
    <t>Основное мероприятие «Реализация мероприятий государственной программы Республики Карелия «Совершенствование социальной защиты граждан» в части предоставления государственной социальной помощи малоимущим семьям, имеющим детей»</t>
  </si>
  <si>
    <t>Приобретение товаров, работ, услуг в пользу граждан в целях их социального обеспечения</t>
  </si>
  <si>
    <t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</si>
  <si>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помещений, в части расходов на администрирование </t>
  </si>
  <si>
    <t>03 2 01 K0820</t>
  </si>
  <si>
    <t>Муниципальная программа  "Развитие физической культуры и спорта в Прионежском муниципальном районе" на 2017-2021 годы</t>
  </si>
  <si>
    <t xml:space="preserve">Мероприятия по содержанию спортивных объектов </t>
  </si>
  <si>
    <t>20 0 00 75130</t>
  </si>
  <si>
    <t>Дотации на поддержку мер по обеспечению сбалансированности бюджетов муниципальных образований</t>
  </si>
  <si>
    <t>11 2 00 41020</t>
  </si>
  <si>
    <t>Поддержка развития территориального общественного самоуправления</t>
  </si>
  <si>
    <t>20 0 00 44070</t>
  </si>
  <si>
    <t>Профессиональная подготовка, переподготовка и повышение квалификации</t>
  </si>
  <si>
    <t>Основное мероприятие «Содействие развитию дошкольного образования»</t>
  </si>
  <si>
    <t>07</t>
  </si>
  <si>
    <t>05</t>
  </si>
  <si>
    <t>240</t>
  </si>
  <si>
    <t>Прионежского муниципального района за 2020 год"</t>
  </si>
  <si>
    <t xml:space="preserve"> </t>
  </si>
  <si>
    <t>11 2 00 5549F</t>
  </si>
  <si>
    <t>Поощрение региональных и муниципальных управленческих команд за достижение показателей деятельности органов исполнительной власти субъектов Российской Федерации</t>
  </si>
  <si>
    <t>11 3 00 10410</t>
  </si>
  <si>
    <t>Обеспечение деятельности работников Финансового управления Прионежского муниципального района</t>
  </si>
  <si>
    <t>01 0 00 00000</t>
  </si>
  <si>
    <t>01 0 00 75050</t>
  </si>
  <si>
    <t>09 3 00 44800</t>
  </si>
  <si>
    <t>Стимулирование органов местного самоуправления за достижение прироста поступления отдельных налоговых доходов, собираемых на территории Прионежского муниципального района и зачисляемых в бюджет Республики Карелия (снос рекламных конструкций)</t>
  </si>
  <si>
    <t>05 1 F3 67483</t>
  </si>
  <si>
    <t>05 1 F3 67484</t>
  </si>
  <si>
    <t>Реализация мероприятий по переселению граждан из аварийного жилищного фонда, софинансируемых за счет средств Фонда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</si>
  <si>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</t>
  </si>
  <si>
    <t>05 0 01 44090</t>
  </si>
  <si>
    <t>Мероприятия по приведению объектов по переселению граждан из аварийного жилищного фонда в соответствие со строительными нормами и правилами</t>
  </si>
  <si>
    <t>05 3 00 S3220</t>
  </si>
  <si>
    <t>05 3 00 44080</t>
  </si>
  <si>
    <t>Софинансирование мероприятий по реконструкции объектов водоотведения Прионежского муниципального района</t>
  </si>
  <si>
    <t>Стимулирование органов местного самоуправления за достижение прироста поступления отдельных налоговых доходов, собираемых на территории Прионежского муниципального района и зачисляемых в бюджет Республики Карелия (ремонт/модернизация объектов водоснабжения)</t>
  </si>
  <si>
    <t>05 4 00 44120</t>
  </si>
  <si>
    <t>05 4 00 L5763</t>
  </si>
  <si>
    <t>Поощрение победителей конкурса по благоустройству территории муниципальных образований</t>
  </si>
  <si>
    <t>Реализация мероприятий по обеспечению комплексного развития сельских территорий (благоустройство сельских территорий)</t>
  </si>
  <si>
    <t>Муниципальная программа "Экономическое развитие Прионежского муниципального района" на 2016-2020 годы</t>
  </si>
  <si>
    <t xml:space="preserve">02 2 01 75050 </t>
  </si>
  <si>
    <t>Реализация мероприятий по соблюдению санитарного режима в муниципальных общеобразовательных организациях Республики Карелия</t>
  </si>
  <si>
    <t>Софинансирование мероприятий государственной программы Республики Карелия "Развитие образования" в дошкольном образовании</t>
  </si>
  <si>
    <t>01 0 00 72970</t>
  </si>
  <si>
    <t>Муниципальная программа "Профилактика терроризма, а также минимизация и (или) ликвидация последствий его проявления на территории Прионежского муниципального района на 2020-2024 годы"</t>
  </si>
  <si>
    <t>Мероприятия по установке системы видеонаблюдения в образовательных учреждениях Прионежского муниципального района</t>
  </si>
  <si>
    <t>02 2 03 S3200</t>
  </si>
  <si>
    <t>Софинансирование мероприятий государственной программы Республики Карелия "Развитие образования"</t>
  </si>
  <si>
    <t>02 2 02 53030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</si>
  <si>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</si>
  <si>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02 2 02 75050</t>
  </si>
  <si>
    <t>02 2 02 K3040</t>
  </si>
  <si>
    <t>02 2 02 L3040</t>
  </si>
  <si>
    <t>Реализация мероприятий по организации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</si>
  <si>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</si>
  <si>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Муниципальная программа "Профилактика правонарушений в Прионежском муниципальном районе на 2017-2021 годы"</t>
  </si>
  <si>
    <t>Муниципальная программа "Повышение безопасности дорожного движения в Прионежском муниципальном районе" на 2017-2021 годы</t>
  </si>
  <si>
    <t>Субсидии бюджетным учреждениям</t>
  </si>
  <si>
    <t>02 2 02 76060</t>
  </si>
  <si>
    <t>Мероприятия по внедрению системы персонифицированного финансирования дополнительного образования детей</t>
  </si>
  <si>
    <t>02 2 02 S3210</t>
  </si>
  <si>
    <t>Софинансирование мероприятий государственной программы Республики Карелия «Совершенствование социальной защиты граждан» (организация отдыха детей в каникулярное время)</t>
  </si>
  <si>
    <t>07 0 01 77000</t>
  </si>
  <si>
    <t>07 0 01 L2990</t>
  </si>
  <si>
    <t>Мероприятия по этнокультурному развитию коренных народов Республики Карелия</t>
  </si>
  <si>
    <t>Реализация мероприятий по обустройству и восстановлению воинских захоронений, находящихся в государственной (муниципальной) собственности</t>
  </si>
  <si>
    <t xml:space="preserve">03 2 00 00000 </t>
  </si>
  <si>
    <t>03 2 02 S3210</t>
  </si>
  <si>
    <t>032 02 S3210</t>
  </si>
  <si>
    <t>Софинансирование мероприятий государственной программы Республики Карелия «Совершенствование социальной защиты граждан» (Адресная социальная помощь малоимущим семьям, имеющим детей)</t>
  </si>
  <si>
    <t>03 2 02 R0820</t>
  </si>
  <si>
    <t>03 2 02 00000</t>
  </si>
  <si>
    <t>09 3 00 44230</t>
  </si>
  <si>
    <t>Поощрение победителей регионального этапа Всероссийского конкурса "Лучшая муниципальная практика"</t>
  </si>
  <si>
    <t>Исполнение расходов бюджета Прионежского муниципального района за 2020 год</t>
  </si>
  <si>
    <t>Код главного распорядителя</t>
  </si>
  <si>
    <t>015</t>
  </si>
  <si>
    <t>Резервный фонд Правительства Республики Карелия для ликвидации чрезвычайных ситуаций</t>
  </si>
  <si>
    <t>к Решению XLII сессии Совета</t>
  </si>
  <si>
    <t>Прионежского муниципального района</t>
  </si>
  <si>
    <t>от "30" августа 2021 года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</si>
</sst>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0"/>
    <numFmt numFmtId="165" formatCode="0.0%"/>
  </numFmts>
  <fonts count="14" x14ac:knownFonts="1">
    <font>
      <sz val="8"/>
      <name val="Arial"/>
    </font>
    <font>
      <b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10" fillId="0" borderId="0"/>
    <xf numFmtId="0" fontId="11" fillId="0" borderId="0"/>
    <xf numFmtId="43" fontId="12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164" fontId="7" fillId="0" borderId="5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left"/>
    </xf>
    <xf numFmtId="0" fontId="1" fillId="0" borderId="19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11" fillId="0" borderId="21" xfId="2" applyNumberFormat="1" applyFont="1" applyBorder="1" applyAlignment="1">
      <alignment vertical="top" wrapText="1"/>
    </xf>
    <xf numFmtId="0" fontId="2" fillId="0" borderId="7" xfId="0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1" fillId="0" borderId="0" xfId="2" applyNumberFormat="1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3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/>
    <xf numFmtId="165" fontId="8" fillId="0" borderId="4" xfId="0" applyNumberFormat="1" applyFont="1" applyBorder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164" fontId="13" fillId="0" borderId="8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" fontId="13" fillId="0" borderId="4" xfId="0" applyNumberFormat="1" applyFont="1" applyBorder="1" applyAlignment="1">
      <alignment horizontal="center"/>
    </xf>
    <xf numFmtId="165" fontId="13" fillId="0" borderId="4" xfId="0" applyNumberFormat="1" applyFont="1" applyBorder="1" applyAlignment="1">
      <alignment horizontal="center"/>
    </xf>
    <xf numFmtId="4" fontId="4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4" fontId="3" fillId="2" borderId="4" xfId="0" applyNumberFormat="1" applyFont="1" applyFill="1" applyBorder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4" fontId="2" fillId="2" borderId="6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4" fontId="13" fillId="2" borderId="4" xfId="0" applyNumberFormat="1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4" fontId="2" fillId="2" borderId="8" xfId="0" applyNumberFormat="1" applyFont="1" applyFill="1" applyBorder="1" applyAlignment="1">
      <alignment horizontal="center"/>
    </xf>
    <xf numFmtId="43" fontId="4" fillId="2" borderId="2" xfId="3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2" fontId="2" fillId="2" borderId="25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4" fontId="3" fillId="2" borderId="20" xfId="0" applyNumberFormat="1" applyFont="1" applyFill="1" applyBorder="1" applyAlignment="1">
      <alignment horizontal="center"/>
    </xf>
    <xf numFmtId="49" fontId="3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64" fontId="3" fillId="0" borderId="11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 wrapText="1"/>
    </xf>
    <xf numFmtId="49" fontId="13" fillId="2" borderId="5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top"/>
    </xf>
  </cellXfs>
  <cellStyles count="4">
    <cellStyle name="Excel Built-in Normal" xfId="1"/>
    <cellStyle name="Обычный" xfId="0" builtinId="0"/>
    <cellStyle name="Обычный_Приложение №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484"/>
  <sheetViews>
    <sheetView zoomScaleNormal="100" workbookViewId="0">
      <selection activeCell="A13" sqref="A13"/>
    </sheetView>
  </sheetViews>
  <sheetFormatPr defaultColWidth="10.5" defaultRowHeight="11.45" customHeight="1" x14ac:dyDescent="0.2"/>
  <cols>
    <col min="1" max="1" width="75.1640625" style="1" customWidth="1"/>
    <col min="2" max="3" width="5" style="1" customWidth="1"/>
    <col min="4" max="4" width="14.83203125" style="66" customWidth="1"/>
    <col min="5" max="5" width="4.83203125" style="1" customWidth="1"/>
    <col min="6" max="6" width="17.1640625" style="66" customWidth="1"/>
    <col min="7" max="7" width="16.5" style="66" customWidth="1"/>
    <col min="8" max="8" width="16.5" style="1" customWidth="1"/>
    <col min="9" max="9" width="11" style="1" customWidth="1"/>
    <col min="10" max="10" width="11.5" customWidth="1"/>
    <col min="11" max="11" width="6.33203125" customWidth="1"/>
  </cols>
  <sheetData>
    <row r="1" spans="1:9" s="1" customFormat="1" ht="22.5" customHeight="1" x14ac:dyDescent="0.2">
      <c r="D1" s="66"/>
      <c r="F1" s="66"/>
      <c r="G1" s="66"/>
    </row>
    <row r="2" spans="1:9" ht="20.25" customHeight="1" x14ac:dyDescent="0.25">
      <c r="F2" s="70" t="s">
        <v>235</v>
      </c>
    </row>
    <row r="3" spans="1:9" ht="20.25" customHeight="1" x14ac:dyDescent="0.2">
      <c r="F3" s="136" t="s">
        <v>376</v>
      </c>
    </row>
    <row r="4" spans="1:9" ht="20.25" customHeight="1" x14ac:dyDescent="0.2">
      <c r="F4" s="137" t="s">
        <v>377</v>
      </c>
    </row>
    <row r="5" spans="1:9" ht="20.25" customHeight="1" x14ac:dyDescent="0.2">
      <c r="F5" s="137" t="s">
        <v>378</v>
      </c>
    </row>
    <row r="6" spans="1:9" ht="19.5" customHeight="1" x14ac:dyDescent="0.2">
      <c r="F6" s="137" t="s">
        <v>256</v>
      </c>
    </row>
    <row r="7" spans="1:9" ht="19.5" customHeight="1" x14ac:dyDescent="0.2">
      <c r="F7" s="137" t="s">
        <v>313</v>
      </c>
    </row>
    <row r="8" spans="1:9" ht="27" customHeight="1" x14ac:dyDescent="0.25">
      <c r="B8" s="135"/>
      <c r="C8" s="135"/>
      <c r="D8" s="135"/>
      <c r="E8" s="135"/>
      <c r="F8" s="135"/>
      <c r="G8" s="135"/>
      <c r="H8" s="135"/>
      <c r="I8" s="135"/>
    </row>
    <row r="9" spans="1:9" ht="17.25" customHeight="1" x14ac:dyDescent="0.25">
      <c r="A9" s="135" t="s">
        <v>372</v>
      </c>
      <c r="B9" s="135"/>
      <c r="C9" s="135"/>
      <c r="D9" s="135"/>
      <c r="E9" s="135"/>
      <c r="F9" s="135"/>
      <c r="G9" s="135"/>
      <c r="H9" s="135"/>
      <c r="I9" s="135"/>
    </row>
    <row r="10" spans="1:9" ht="11.1" customHeight="1" x14ac:dyDescent="0.2"/>
    <row r="11" spans="1:9" s="1" customFormat="1" ht="69.75" customHeight="1" x14ac:dyDescent="0.2">
      <c r="A11" s="98" t="s">
        <v>0</v>
      </c>
      <c r="B11" s="33" t="s">
        <v>1</v>
      </c>
      <c r="C11" s="33" t="s">
        <v>140</v>
      </c>
      <c r="D11" s="69" t="s">
        <v>2</v>
      </c>
      <c r="E11" s="35" t="s">
        <v>232</v>
      </c>
      <c r="F11" s="34" t="s">
        <v>230</v>
      </c>
      <c r="G11" s="34" t="s">
        <v>231</v>
      </c>
      <c r="H11" s="34" t="s">
        <v>233</v>
      </c>
      <c r="I11" s="34" t="s">
        <v>234</v>
      </c>
    </row>
    <row r="12" spans="1:9" s="1" customFormat="1" ht="14.25" customHeight="1" x14ac:dyDescent="0.2">
      <c r="A12" s="72">
        <v>1</v>
      </c>
      <c r="B12" s="48">
        <v>2</v>
      </c>
      <c r="C12" s="49">
        <v>3</v>
      </c>
      <c r="D12" s="71">
        <v>4</v>
      </c>
      <c r="E12" s="48">
        <v>5</v>
      </c>
      <c r="F12" s="67">
        <v>6</v>
      </c>
      <c r="G12" s="68">
        <v>7</v>
      </c>
      <c r="H12" s="49">
        <v>8</v>
      </c>
      <c r="I12" s="49">
        <v>9</v>
      </c>
    </row>
    <row r="13" spans="1:9" s="2" customFormat="1" ht="20.25" customHeight="1" x14ac:dyDescent="0.2">
      <c r="A13" s="87" t="s">
        <v>3</v>
      </c>
      <c r="B13" s="3"/>
      <c r="C13" s="17"/>
      <c r="D13" s="25"/>
      <c r="E13" s="21"/>
      <c r="F13" s="58">
        <f>F14+F87+F91+F99+F131+F192+F355+F376+F439+F448+F454</f>
        <v>969020115.17000008</v>
      </c>
      <c r="G13" s="58">
        <f>G14+G87+G91+G99+G131+G192+G355+G376+G439+G448+G454</f>
        <v>924440332.53000009</v>
      </c>
      <c r="H13" s="59">
        <f>G13-F13</f>
        <v>-44579782.639999986</v>
      </c>
      <c r="I13" s="50">
        <f>G13/F13</f>
        <v>0.95399498736702781</v>
      </c>
    </row>
    <row r="14" spans="1:9" s="2" customFormat="1" ht="29.25" customHeight="1" x14ac:dyDescent="0.2">
      <c r="A14" s="87" t="s">
        <v>4</v>
      </c>
      <c r="B14" s="8">
        <v>1</v>
      </c>
      <c r="C14" s="23"/>
      <c r="D14" s="25"/>
      <c r="E14" s="22"/>
      <c r="F14" s="58">
        <f>F15+F18+F27+F53+F69+F72+F50</f>
        <v>52289761.200000003</v>
      </c>
      <c r="G14" s="58">
        <f>G15+G18+G27+G53+G69+G72+G50</f>
        <v>49270645.690000013</v>
      </c>
      <c r="H14" s="58">
        <f t="shared" ref="H14:H95" si="0">G14-F14</f>
        <v>-3019115.5099999905</v>
      </c>
      <c r="I14" s="51">
        <f t="shared" ref="I14:I95" si="1">G14/F14</f>
        <v>0.94226182256881319</v>
      </c>
    </row>
    <row r="15" spans="1:9" s="2" customFormat="1" ht="41.25" hidden="1" customHeight="1" x14ac:dyDescent="0.2">
      <c r="A15" s="90" t="s">
        <v>5</v>
      </c>
      <c r="B15" s="36">
        <v>1</v>
      </c>
      <c r="C15" s="37">
        <v>2</v>
      </c>
      <c r="D15" s="38"/>
      <c r="E15" s="22"/>
      <c r="F15" s="58">
        <f>F16</f>
        <v>0</v>
      </c>
      <c r="G15" s="58">
        <f>G16</f>
        <v>0</v>
      </c>
      <c r="H15" s="58">
        <f t="shared" si="0"/>
        <v>0</v>
      </c>
      <c r="I15" s="51" t="e">
        <f t="shared" si="1"/>
        <v>#DIV/0!</v>
      </c>
    </row>
    <row r="16" spans="1:9" s="2" customFormat="1" ht="15" hidden="1" customHeight="1" x14ac:dyDescent="0.2">
      <c r="A16" s="89" t="s">
        <v>6</v>
      </c>
      <c r="B16" s="9">
        <v>1</v>
      </c>
      <c r="C16" s="39">
        <v>2</v>
      </c>
      <c r="D16" s="40" t="s">
        <v>141</v>
      </c>
      <c r="E16" s="41"/>
      <c r="F16" s="60">
        <f>F17</f>
        <v>0</v>
      </c>
      <c r="G16" s="60">
        <f>G17</f>
        <v>0</v>
      </c>
      <c r="H16" s="60">
        <f t="shared" si="0"/>
        <v>0</v>
      </c>
      <c r="I16" s="52" t="e">
        <f t="shared" si="1"/>
        <v>#DIV/0!</v>
      </c>
    </row>
    <row r="17" spans="1:20" s="2" customFormat="1" ht="21.95" hidden="1" customHeight="1" x14ac:dyDescent="0.2">
      <c r="A17" s="88" t="s">
        <v>7</v>
      </c>
      <c r="B17" s="11">
        <v>1</v>
      </c>
      <c r="C17" s="26">
        <v>2</v>
      </c>
      <c r="D17" s="20" t="s">
        <v>141</v>
      </c>
      <c r="E17" s="24">
        <v>120</v>
      </c>
      <c r="F17" s="61"/>
      <c r="G17" s="61"/>
      <c r="H17" s="61">
        <f t="shared" si="0"/>
        <v>0</v>
      </c>
      <c r="I17" s="53" t="e">
        <f t="shared" si="1"/>
        <v>#DIV/0!</v>
      </c>
    </row>
    <row r="18" spans="1:20" s="2" customFormat="1" ht="40.5" customHeight="1" x14ac:dyDescent="0.2">
      <c r="A18" s="95" t="s">
        <v>8</v>
      </c>
      <c r="B18" s="36">
        <v>1</v>
      </c>
      <c r="C18" s="43">
        <v>3</v>
      </c>
      <c r="D18" s="44"/>
      <c r="E18" s="42"/>
      <c r="F18" s="58">
        <f>F19+F23</f>
        <v>1892887.24</v>
      </c>
      <c r="G18" s="58">
        <f>G19+G23</f>
        <v>1768442.5599999998</v>
      </c>
      <c r="H18" s="58">
        <f t="shared" si="0"/>
        <v>-124444.68000000017</v>
      </c>
      <c r="I18" s="51">
        <f t="shared" si="1"/>
        <v>0.93425668609821677</v>
      </c>
      <c r="L18" s="2" t="s">
        <v>314</v>
      </c>
      <c r="P18" s="2" t="s">
        <v>314</v>
      </c>
    </row>
    <row r="19" spans="1:20" s="45" customFormat="1" ht="12.75" customHeight="1" x14ac:dyDescent="0.2">
      <c r="A19" s="96" t="s">
        <v>9</v>
      </c>
      <c r="B19" s="9">
        <v>1</v>
      </c>
      <c r="C19" s="31">
        <v>3</v>
      </c>
      <c r="D19" s="18" t="s">
        <v>142</v>
      </c>
      <c r="E19" s="46"/>
      <c r="F19" s="62">
        <f>F20+F21+F22</f>
        <v>1872948.58</v>
      </c>
      <c r="G19" s="62">
        <f>G20+G21+G22</f>
        <v>1748503.9</v>
      </c>
      <c r="H19" s="62">
        <f t="shared" si="0"/>
        <v>-124444.68000000017</v>
      </c>
      <c r="I19" s="54">
        <f t="shared" si="1"/>
        <v>0.93355680912500005</v>
      </c>
    </row>
    <row r="20" spans="1:20" s="2" customFormat="1" ht="21.95" customHeight="1" x14ac:dyDescent="0.2">
      <c r="A20" s="97" t="s">
        <v>7</v>
      </c>
      <c r="B20" s="11">
        <v>1</v>
      </c>
      <c r="C20" s="29">
        <v>3</v>
      </c>
      <c r="D20" s="20" t="s">
        <v>142</v>
      </c>
      <c r="E20" s="16">
        <v>120</v>
      </c>
      <c r="F20" s="110">
        <v>767822.28</v>
      </c>
      <c r="G20" s="110">
        <v>721976.3</v>
      </c>
      <c r="H20" s="63">
        <f t="shared" si="0"/>
        <v>-45845.979999999981</v>
      </c>
      <c r="I20" s="55">
        <f t="shared" si="1"/>
        <v>0.94029089648193076</v>
      </c>
    </row>
    <row r="21" spans="1:20" s="2" customFormat="1" ht="27.75" customHeight="1" x14ac:dyDescent="0.2">
      <c r="A21" s="97" t="s">
        <v>11</v>
      </c>
      <c r="B21" s="11">
        <v>1</v>
      </c>
      <c r="C21" s="29">
        <v>3</v>
      </c>
      <c r="D21" s="20" t="s">
        <v>142</v>
      </c>
      <c r="E21" s="16">
        <v>240</v>
      </c>
      <c r="F21" s="110">
        <v>800061</v>
      </c>
      <c r="G21" s="110">
        <v>721462.6</v>
      </c>
      <c r="H21" s="63">
        <f t="shared" si="0"/>
        <v>-78598.400000000023</v>
      </c>
      <c r="I21" s="55">
        <f t="shared" si="1"/>
        <v>0.90175949083882356</v>
      </c>
    </row>
    <row r="22" spans="1:20" s="2" customFormat="1" ht="30" customHeight="1" x14ac:dyDescent="0.2">
      <c r="A22" s="92" t="s">
        <v>263</v>
      </c>
      <c r="B22" s="11">
        <v>1</v>
      </c>
      <c r="C22" s="29">
        <v>3</v>
      </c>
      <c r="D22" s="20" t="s">
        <v>142</v>
      </c>
      <c r="E22" s="73">
        <v>830</v>
      </c>
      <c r="F22" s="110">
        <v>305065.3</v>
      </c>
      <c r="G22" s="110">
        <v>305065</v>
      </c>
      <c r="H22" s="63">
        <f t="shared" si="0"/>
        <v>-0.29999999998835847</v>
      </c>
      <c r="I22" s="55">
        <f t="shared" si="1"/>
        <v>0.99999901660398616</v>
      </c>
      <c r="T22" s="2" t="s">
        <v>314</v>
      </c>
    </row>
    <row r="23" spans="1:20" s="2" customFormat="1" ht="21.75" customHeight="1" x14ac:dyDescent="0.2">
      <c r="A23" s="93" t="s">
        <v>23</v>
      </c>
      <c r="B23" s="9">
        <v>1</v>
      </c>
      <c r="C23" s="31">
        <v>3</v>
      </c>
      <c r="D23" s="18" t="s">
        <v>151</v>
      </c>
      <c r="E23" s="73"/>
      <c r="F23" s="110">
        <f t="shared" ref="F23:G25" si="2">F24</f>
        <v>19938.66</v>
      </c>
      <c r="G23" s="110">
        <f t="shared" si="2"/>
        <v>19938.66</v>
      </c>
      <c r="H23" s="63">
        <f t="shared" ref="H23:H24" si="3">G23-F23</f>
        <v>0</v>
      </c>
      <c r="I23" s="55">
        <f t="shared" ref="I23:I24" si="4">G23/F23</f>
        <v>1</v>
      </c>
      <c r="P23" s="2" t="s">
        <v>314</v>
      </c>
    </row>
    <row r="24" spans="1:20" s="2" customFormat="1" ht="15.75" customHeight="1" x14ac:dyDescent="0.2">
      <c r="A24" s="94" t="s">
        <v>131</v>
      </c>
      <c r="B24" s="9">
        <v>1</v>
      </c>
      <c r="C24" s="31">
        <v>3</v>
      </c>
      <c r="D24" s="18" t="s">
        <v>225</v>
      </c>
      <c r="E24" s="73"/>
      <c r="F24" s="110">
        <f t="shared" si="2"/>
        <v>19938.66</v>
      </c>
      <c r="G24" s="110">
        <f t="shared" si="2"/>
        <v>19938.66</v>
      </c>
      <c r="H24" s="63">
        <f t="shared" si="3"/>
        <v>0</v>
      </c>
      <c r="I24" s="55">
        <f t="shared" si="4"/>
        <v>1</v>
      </c>
    </row>
    <row r="25" spans="1:20" s="2" customFormat="1" ht="39.75" customHeight="1" x14ac:dyDescent="0.2">
      <c r="A25" s="93" t="s">
        <v>316</v>
      </c>
      <c r="B25" s="9">
        <v>1</v>
      </c>
      <c r="C25" s="31">
        <v>3</v>
      </c>
      <c r="D25" s="18" t="s">
        <v>315</v>
      </c>
      <c r="E25" s="73"/>
      <c r="F25" s="110">
        <f t="shared" si="2"/>
        <v>19938.66</v>
      </c>
      <c r="G25" s="110">
        <f t="shared" si="2"/>
        <v>19938.66</v>
      </c>
      <c r="H25" s="63">
        <f t="shared" si="0"/>
        <v>0</v>
      </c>
      <c r="I25" s="55">
        <f t="shared" si="1"/>
        <v>1</v>
      </c>
    </row>
    <row r="26" spans="1:20" s="2" customFormat="1" ht="14.25" customHeight="1" x14ac:dyDescent="0.2">
      <c r="A26" s="92" t="s">
        <v>7</v>
      </c>
      <c r="B26" s="11">
        <v>1</v>
      </c>
      <c r="C26" s="29">
        <v>3</v>
      </c>
      <c r="D26" s="20" t="s">
        <v>315</v>
      </c>
      <c r="E26" s="73">
        <v>120</v>
      </c>
      <c r="F26" s="110">
        <v>19938.66</v>
      </c>
      <c r="G26" s="110">
        <v>19938.66</v>
      </c>
      <c r="H26" s="63">
        <f t="shared" si="0"/>
        <v>0</v>
      </c>
      <c r="I26" s="55">
        <f t="shared" si="1"/>
        <v>1</v>
      </c>
    </row>
    <row r="27" spans="1:20" s="2" customFormat="1" ht="42" customHeight="1" x14ac:dyDescent="0.2">
      <c r="A27" s="99" t="s">
        <v>12</v>
      </c>
      <c r="B27" s="8">
        <v>1</v>
      </c>
      <c r="C27" s="30">
        <v>4</v>
      </c>
      <c r="D27" s="17"/>
      <c r="E27" s="4"/>
      <c r="F27" s="115">
        <f>F28+F38+F43+F45+F47+F34</f>
        <v>21705839.190000001</v>
      </c>
      <c r="G27" s="115">
        <f>G28+G38+G43+G45+G47+G34</f>
        <v>21355091.420000006</v>
      </c>
      <c r="H27" s="64">
        <f>G27-F27</f>
        <v>-350747.76999999583</v>
      </c>
      <c r="I27" s="56">
        <f t="shared" si="1"/>
        <v>0.98384085651193864</v>
      </c>
    </row>
    <row r="28" spans="1:20" s="2" customFormat="1" ht="25.5" customHeight="1" x14ac:dyDescent="0.2">
      <c r="A28" s="96" t="s">
        <v>13</v>
      </c>
      <c r="B28" s="9">
        <v>1</v>
      </c>
      <c r="C28" s="31">
        <v>4</v>
      </c>
      <c r="D28" s="18" t="s">
        <v>143</v>
      </c>
      <c r="E28" s="5"/>
      <c r="F28" s="109">
        <f t="shared" ref="F28:G30" si="5">F29</f>
        <v>364000</v>
      </c>
      <c r="G28" s="109">
        <f t="shared" si="5"/>
        <v>363265.92000000004</v>
      </c>
      <c r="H28" s="62">
        <f t="shared" si="0"/>
        <v>-734.07999999995809</v>
      </c>
      <c r="I28" s="54">
        <f t="shared" si="1"/>
        <v>0.99798329670329677</v>
      </c>
    </row>
    <row r="29" spans="1:20" s="2" customFormat="1" ht="21.95" customHeight="1" x14ac:dyDescent="0.2">
      <c r="A29" s="96" t="s">
        <v>14</v>
      </c>
      <c r="B29" s="9">
        <v>1</v>
      </c>
      <c r="C29" s="31">
        <v>4</v>
      </c>
      <c r="D29" s="18" t="s">
        <v>144</v>
      </c>
      <c r="E29" s="5"/>
      <c r="F29" s="109">
        <f t="shared" si="5"/>
        <v>364000</v>
      </c>
      <c r="G29" s="109">
        <f t="shared" si="5"/>
        <v>363265.92000000004</v>
      </c>
      <c r="H29" s="62">
        <f t="shared" si="0"/>
        <v>-734.07999999995809</v>
      </c>
      <c r="I29" s="54">
        <f t="shared" si="1"/>
        <v>0.99798329670329677</v>
      </c>
    </row>
    <row r="30" spans="1:20" s="2" customFormat="1" ht="29.25" customHeight="1" x14ac:dyDescent="0.2">
      <c r="A30" s="96" t="s">
        <v>147</v>
      </c>
      <c r="B30" s="9">
        <v>1</v>
      </c>
      <c r="C30" s="31">
        <v>4</v>
      </c>
      <c r="D30" s="18" t="s">
        <v>145</v>
      </c>
      <c r="E30" s="5"/>
      <c r="F30" s="109">
        <f t="shared" si="5"/>
        <v>364000</v>
      </c>
      <c r="G30" s="109">
        <f t="shared" si="5"/>
        <v>363265.92000000004</v>
      </c>
      <c r="H30" s="62">
        <f t="shared" si="0"/>
        <v>-734.07999999995809</v>
      </c>
      <c r="I30" s="54">
        <f t="shared" si="1"/>
        <v>0.99798329670329677</v>
      </c>
    </row>
    <row r="31" spans="1:20" s="45" customFormat="1" ht="36" customHeight="1" x14ac:dyDescent="0.2">
      <c r="A31" s="96" t="s">
        <v>16</v>
      </c>
      <c r="B31" s="9">
        <v>1</v>
      </c>
      <c r="C31" s="31">
        <v>4</v>
      </c>
      <c r="D31" s="18" t="s">
        <v>146</v>
      </c>
      <c r="E31" s="5"/>
      <c r="F31" s="109">
        <f>F32+F33</f>
        <v>364000</v>
      </c>
      <c r="G31" s="109">
        <f>G32+G33</f>
        <v>363265.92000000004</v>
      </c>
      <c r="H31" s="62">
        <f t="shared" si="0"/>
        <v>-734.07999999995809</v>
      </c>
      <c r="I31" s="54">
        <f t="shared" si="1"/>
        <v>0.99798329670329677</v>
      </c>
    </row>
    <row r="32" spans="1:20" s="2" customFormat="1" ht="14.25" customHeight="1" x14ac:dyDescent="0.2">
      <c r="A32" s="97" t="s">
        <v>7</v>
      </c>
      <c r="B32" s="11">
        <v>1</v>
      </c>
      <c r="C32" s="29">
        <v>4</v>
      </c>
      <c r="D32" s="20" t="s">
        <v>146</v>
      </c>
      <c r="E32" s="16">
        <v>120</v>
      </c>
      <c r="F32" s="110">
        <v>316047.71000000002</v>
      </c>
      <c r="G32" s="110">
        <v>316047.71000000002</v>
      </c>
      <c r="H32" s="63">
        <f t="shared" si="0"/>
        <v>0</v>
      </c>
      <c r="I32" s="55">
        <f t="shared" si="1"/>
        <v>1</v>
      </c>
    </row>
    <row r="33" spans="1:17" s="2" customFormat="1" ht="33" customHeight="1" x14ac:dyDescent="0.2">
      <c r="A33" s="97" t="s">
        <v>11</v>
      </c>
      <c r="B33" s="11">
        <v>1</v>
      </c>
      <c r="C33" s="29">
        <v>4</v>
      </c>
      <c r="D33" s="20" t="s">
        <v>146</v>
      </c>
      <c r="E33" s="16">
        <v>240</v>
      </c>
      <c r="F33" s="110">
        <v>47952.29</v>
      </c>
      <c r="G33" s="110">
        <v>47218.21</v>
      </c>
      <c r="H33" s="63">
        <f t="shared" si="0"/>
        <v>-734.08000000000175</v>
      </c>
      <c r="I33" s="55">
        <f t="shared" si="1"/>
        <v>0.9846914506064256</v>
      </c>
      <c r="Q33" s="2" t="s">
        <v>314</v>
      </c>
    </row>
    <row r="34" spans="1:17" s="2" customFormat="1" ht="27" customHeight="1" x14ac:dyDescent="0.2">
      <c r="A34" s="93" t="s">
        <v>23</v>
      </c>
      <c r="B34" s="9">
        <v>1</v>
      </c>
      <c r="C34" s="31">
        <v>4</v>
      </c>
      <c r="D34" s="18" t="s">
        <v>151</v>
      </c>
      <c r="E34" s="73"/>
      <c r="F34" s="109">
        <f t="shared" ref="F34:G36" si="6">F35</f>
        <v>857362.19</v>
      </c>
      <c r="G34" s="109">
        <f t="shared" si="6"/>
        <v>857362.19</v>
      </c>
      <c r="H34" s="62">
        <f t="shared" ref="H34:H37" si="7">G34-F34</f>
        <v>0</v>
      </c>
      <c r="I34" s="54">
        <f t="shared" ref="I34:I37" si="8">G34/F34</f>
        <v>1</v>
      </c>
    </row>
    <row r="35" spans="1:17" s="2" customFormat="1" ht="19.5" customHeight="1" x14ac:dyDescent="0.2">
      <c r="A35" s="94" t="s">
        <v>131</v>
      </c>
      <c r="B35" s="9">
        <v>1</v>
      </c>
      <c r="C35" s="31">
        <v>4</v>
      </c>
      <c r="D35" s="18" t="s">
        <v>225</v>
      </c>
      <c r="E35" s="73"/>
      <c r="F35" s="109">
        <f t="shared" si="6"/>
        <v>857362.19</v>
      </c>
      <c r="G35" s="109">
        <f t="shared" si="6"/>
        <v>857362.19</v>
      </c>
      <c r="H35" s="62">
        <f t="shared" si="7"/>
        <v>0</v>
      </c>
      <c r="I35" s="54">
        <f t="shared" si="8"/>
        <v>1</v>
      </c>
    </row>
    <row r="36" spans="1:17" s="2" customFormat="1" ht="40.5" customHeight="1" x14ac:dyDescent="0.2">
      <c r="A36" s="93" t="s">
        <v>316</v>
      </c>
      <c r="B36" s="9">
        <v>1</v>
      </c>
      <c r="C36" s="31">
        <v>4</v>
      </c>
      <c r="D36" s="18" t="s">
        <v>315</v>
      </c>
      <c r="E36" s="73"/>
      <c r="F36" s="109">
        <f t="shared" si="6"/>
        <v>857362.19</v>
      </c>
      <c r="G36" s="109">
        <f t="shared" si="6"/>
        <v>857362.19</v>
      </c>
      <c r="H36" s="62">
        <f t="shared" si="7"/>
        <v>0</v>
      </c>
      <c r="I36" s="54">
        <f t="shared" si="8"/>
        <v>1</v>
      </c>
    </row>
    <row r="37" spans="1:17" s="2" customFormat="1" ht="19.5" customHeight="1" x14ac:dyDescent="0.2">
      <c r="A37" s="92" t="s">
        <v>7</v>
      </c>
      <c r="B37" s="11">
        <v>1</v>
      </c>
      <c r="C37" s="29">
        <v>4</v>
      </c>
      <c r="D37" s="20" t="s">
        <v>315</v>
      </c>
      <c r="E37" s="73">
        <v>120</v>
      </c>
      <c r="F37" s="110">
        <v>857362.19</v>
      </c>
      <c r="G37" s="110">
        <v>857362.19</v>
      </c>
      <c r="H37" s="63">
        <f t="shared" si="7"/>
        <v>0</v>
      </c>
      <c r="I37" s="55">
        <f t="shared" si="8"/>
        <v>1</v>
      </c>
    </row>
    <row r="38" spans="1:17" s="45" customFormat="1" ht="15" customHeight="1" x14ac:dyDescent="0.2">
      <c r="A38" s="96" t="s">
        <v>9</v>
      </c>
      <c r="B38" s="9">
        <v>1</v>
      </c>
      <c r="C38" s="31">
        <v>4</v>
      </c>
      <c r="D38" s="18" t="s">
        <v>142</v>
      </c>
      <c r="E38" s="5"/>
      <c r="F38" s="109">
        <f>F39+F40+F42+F41</f>
        <v>17602850.359999999</v>
      </c>
      <c r="G38" s="109">
        <f>G39+G40+G42+G41</f>
        <v>17256836.670000002</v>
      </c>
      <c r="H38" s="62">
        <f t="shared" si="0"/>
        <v>-346013.68999999762</v>
      </c>
      <c r="I38" s="54">
        <f t="shared" si="1"/>
        <v>0.98034331469485958</v>
      </c>
    </row>
    <row r="39" spans="1:17" s="2" customFormat="1" ht="27.75" customHeight="1" x14ac:dyDescent="0.2">
      <c r="A39" s="97" t="s">
        <v>7</v>
      </c>
      <c r="B39" s="11">
        <v>1</v>
      </c>
      <c r="C39" s="29">
        <v>4</v>
      </c>
      <c r="D39" s="20" t="s">
        <v>142</v>
      </c>
      <c r="E39" s="16">
        <v>120</v>
      </c>
      <c r="F39" s="110">
        <v>15779674.92</v>
      </c>
      <c r="G39" s="110">
        <v>15771932.890000001</v>
      </c>
      <c r="H39" s="63">
        <f t="shared" si="0"/>
        <v>-7742.0299999993294</v>
      </c>
      <c r="I39" s="55">
        <f t="shared" si="1"/>
        <v>0.9995093669521552</v>
      </c>
    </row>
    <row r="40" spans="1:17" s="2" customFormat="1" ht="33.75" customHeight="1" x14ac:dyDescent="0.2">
      <c r="A40" s="97" t="s">
        <v>11</v>
      </c>
      <c r="B40" s="11">
        <v>1</v>
      </c>
      <c r="C40" s="29">
        <v>4</v>
      </c>
      <c r="D40" s="20" t="s">
        <v>142</v>
      </c>
      <c r="E40" s="16">
        <v>240</v>
      </c>
      <c r="F40" s="110">
        <v>1811739.14</v>
      </c>
      <c r="G40" s="110">
        <v>1473467.48</v>
      </c>
      <c r="H40" s="63">
        <f t="shared" si="0"/>
        <v>-338271.65999999992</v>
      </c>
      <c r="I40" s="55">
        <f t="shared" si="1"/>
        <v>0.81328898154731044</v>
      </c>
    </row>
    <row r="41" spans="1:17" s="2" customFormat="1" ht="19.5" customHeight="1" x14ac:dyDescent="0.2">
      <c r="A41" s="92" t="s">
        <v>112</v>
      </c>
      <c r="B41" s="11">
        <v>1</v>
      </c>
      <c r="C41" s="29">
        <v>4</v>
      </c>
      <c r="D41" s="20" t="s">
        <v>142</v>
      </c>
      <c r="E41" s="16">
        <v>320</v>
      </c>
      <c r="F41" s="110">
        <v>0</v>
      </c>
      <c r="G41" s="110">
        <v>0</v>
      </c>
      <c r="H41" s="63">
        <f t="shared" si="0"/>
        <v>0</v>
      </c>
      <c r="I41" s="55" t="e">
        <f t="shared" si="1"/>
        <v>#DIV/0!</v>
      </c>
    </row>
    <row r="42" spans="1:17" s="2" customFormat="1" ht="15.75" customHeight="1" x14ac:dyDescent="0.2">
      <c r="A42" s="97" t="s">
        <v>17</v>
      </c>
      <c r="B42" s="11">
        <v>1</v>
      </c>
      <c r="C42" s="29">
        <v>4</v>
      </c>
      <c r="D42" s="20" t="s">
        <v>142</v>
      </c>
      <c r="E42" s="16">
        <v>850</v>
      </c>
      <c r="F42" s="110">
        <v>11436.3</v>
      </c>
      <c r="G42" s="110">
        <v>11436.3</v>
      </c>
      <c r="H42" s="63">
        <f t="shared" si="0"/>
        <v>0</v>
      </c>
      <c r="I42" s="55">
        <f t="shared" si="1"/>
        <v>1</v>
      </c>
    </row>
    <row r="43" spans="1:17" s="2" customFormat="1" ht="21" customHeight="1" x14ac:dyDescent="0.2">
      <c r="A43" s="96" t="s">
        <v>18</v>
      </c>
      <c r="B43" s="9">
        <v>1</v>
      </c>
      <c r="C43" s="31">
        <v>4</v>
      </c>
      <c r="D43" s="18" t="s">
        <v>148</v>
      </c>
      <c r="E43" s="5"/>
      <c r="F43" s="109">
        <f>F44</f>
        <v>2428426.64</v>
      </c>
      <c r="G43" s="109">
        <f>G44</f>
        <v>2428426.64</v>
      </c>
      <c r="H43" s="62">
        <f t="shared" si="0"/>
        <v>0</v>
      </c>
      <c r="I43" s="54">
        <f t="shared" si="1"/>
        <v>1</v>
      </c>
    </row>
    <row r="44" spans="1:17" s="2" customFormat="1" ht="21.95" customHeight="1" x14ac:dyDescent="0.2">
      <c r="A44" s="97" t="s">
        <v>7</v>
      </c>
      <c r="B44" s="11">
        <v>1</v>
      </c>
      <c r="C44" s="29">
        <v>4</v>
      </c>
      <c r="D44" s="19" t="s">
        <v>148</v>
      </c>
      <c r="E44" s="16">
        <v>120</v>
      </c>
      <c r="F44" s="110">
        <v>2428426.64</v>
      </c>
      <c r="G44" s="110">
        <v>2428426.64</v>
      </c>
      <c r="H44" s="63">
        <f t="shared" si="0"/>
        <v>0</v>
      </c>
      <c r="I44" s="55">
        <f t="shared" si="1"/>
        <v>1</v>
      </c>
    </row>
    <row r="45" spans="1:17" s="2" customFormat="1" ht="29.25" customHeight="1" x14ac:dyDescent="0.2">
      <c r="A45" s="96" t="s">
        <v>19</v>
      </c>
      <c r="B45" s="9">
        <v>1</v>
      </c>
      <c r="C45" s="31">
        <v>4</v>
      </c>
      <c r="D45" s="18" t="s">
        <v>149</v>
      </c>
      <c r="E45" s="5"/>
      <c r="F45" s="109">
        <f>F46</f>
        <v>65200</v>
      </c>
      <c r="G45" s="109">
        <f>G46</f>
        <v>65200</v>
      </c>
      <c r="H45" s="62">
        <f t="shared" si="0"/>
        <v>0</v>
      </c>
      <c r="I45" s="54">
        <f t="shared" si="1"/>
        <v>1</v>
      </c>
    </row>
    <row r="46" spans="1:17" s="2" customFormat="1" ht="21.95" customHeight="1" x14ac:dyDescent="0.2">
      <c r="A46" s="97" t="s">
        <v>7</v>
      </c>
      <c r="B46" s="11">
        <v>1</v>
      </c>
      <c r="C46" s="29">
        <v>4</v>
      </c>
      <c r="D46" s="20" t="s">
        <v>149</v>
      </c>
      <c r="E46" s="16">
        <v>120</v>
      </c>
      <c r="F46" s="110">
        <v>65200</v>
      </c>
      <c r="G46" s="110">
        <v>65200</v>
      </c>
      <c r="H46" s="63">
        <f t="shared" si="0"/>
        <v>0</v>
      </c>
      <c r="I46" s="55">
        <f t="shared" si="1"/>
        <v>1</v>
      </c>
    </row>
    <row r="47" spans="1:17" s="2" customFormat="1" ht="49.5" customHeight="1" x14ac:dyDescent="0.2">
      <c r="A47" s="96" t="s">
        <v>20</v>
      </c>
      <c r="B47" s="9">
        <v>1</v>
      </c>
      <c r="C47" s="31">
        <v>4</v>
      </c>
      <c r="D47" s="47" t="s">
        <v>150</v>
      </c>
      <c r="E47" s="5"/>
      <c r="F47" s="109">
        <f>F48+F49</f>
        <v>388000</v>
      </c>
      <c r="G47" s="109">
        <f>G48+G49</f>
        <v>384000</v>
      </c>
      <c r="H47" s="62">
        <f t="shared" si="0"/>
        <v>-4000</v>
      </c>
      <c r="I47" s="54">
        <f t="shared" si="1"/>
        <v>0.98969072164948457</v>
      </c>
    </row>
    <row r="48" spans="1:17" s="2" customFormat="1" ht="21.95" customHeight="1" x14ac:dyDescent="0.2">
      <c r="A48" s="97" t="s">
        <v>7</v>
      </c>
      <c r="B48" s="11">
        <v>1</v>
      </c>
      <c r="C48" s="29">
        <v>4</v>
      </c>
      <c r="D48" s="20" t="s">
        <v>150</v>
      </c>
      <c r="E48" s="16">
        <v>120</v>
      </c>
      <c r="F48" s="110">
        <v>362000</v>
      </c>
      <c r="G48" s="110">
        <v>362000</v>
      </c>
      <c r="H48" s="63">
        <f t="shared" si="0"/>
        <v>0</v>
      </c>
      <c r="I48" s="55">
        <f t="shared" si="1"/>
        <v>1</v>
      </c>
    </row>
    <row r="49" spans="1:18" s="2" customFormat="1" ht="11.1" customHeight="1" x14ac:dyDescent="0.2">
      <c r="A49" s="97" t="s">
        <v>21</v>
      </c>
      <c r="B49" s="11">
        <v>1</v>
      </c>
      <c r="C49" s="29">
        <v>4</v>
      </c>
      <c r="D49" s="20" t="s">
        <v>150</v>
      </c>
      <c r="E49" s="16">
        <v>530</v>
      </c>
      <c r="F49" s="110">
        <v>26000</v>
      </c>
      <c r="G49" s="110">
        <v>22000</v>
      </c>
      <c r="H49" s="63">
        <f t="shared" si="0"/>
        <v>-4000</v>
      </c>
      <c r="I49" s="55">
        <f t="shared" si="1"/>
        <v>0.84615384615384615</v>
      </c>
    </row>
    <row r="50" spans="1:18" s="2" customFormat="1" ht="17.25" customHeight="1" x14ac:dyDescent="0.2">
      <c r="A50" s="93" t="s">
        <v>264</v>
      </c>
      <c r="B50" s="9">
        <v>1</v>
      </c>
      <c r="C50" s="31">
        <v>5</v>
      </c>
      <c r="D50" s="20"/>
      <c r="E50" s="73"/>
      <c r="F50" s="109">
        <f>F51</f>
        <v>0</v>
      </c>
      <c r="G50" s="109">
        <f>G51</f>
        <v>0</v>
      </c>
      <c r="H50" s="62">
        <f>G50-F50</f>
        <v>0</v>
      </c>
      <c r="I50" s="54" t="e">
        <f t="shared" si="1"/>
        <v>#DIV/0!</v>
      </c>
    </row>
    <row r="51" spans="1:18" s="2" customFormat="1" ht="36.75" customHeight="1" x14ac:dyDescent="0.2">
      <c r="A51" s="93" t="s">
        <v>265</v>
      </c>
      <c r="B51" s="9">
        <v>1</v>
      </c>
      <c r="C51" s="31">
        <v>5</v>
      </c>
      <c r="D51" s="18" t="s">
        <v>266</v>
      </c>
      <c r="E51" s="74"/>
      <c r="F51" s="109">
        <f>F52</f>
        <v>0</v>
      </c>
      <c r="G51" s="109">
        <f>G52</f>
        <v>0</v>
      </c>
      <c r="H51" s="62">
        <f>G51-F51</f>
        <v>0</v>
      </c>
      <c r="I51" s="54" t="e">
        <f t="shared" si="1"/>
        <v>#DIV/0!</v>
      </c>
    </row>
    <row r="52" spans="1:18" s="2" customFormat="1" ht="23.25" customHeight="1" x14ac:dyDescent="0.2">
      <c r="A52" s="92" t="s">
        <v>11</v>
      </c>
      <c r="B52" s="11">
        <v>1</v>
      </c>
      <c r="C52" s="29">
        <v>5</v>
      </c>
      <c r="D52" s="20" t="s">
        <v>266</v>
      </c>
      <c r="E52" s="73">
        <v>240</v>
      </c>
      <c r="F52" s="110">
        <v>0</v>
      </c>
      <c r="G52" s="110">
        <v>0</v>
      </c>
      <c r="H52" s="62">
        <f>G52-F52</f>
        <v>0</v>
      </c>
      <c r="I52" s="55" t="e">
        <f t="shared" si="1"/>
        <v>#DIV/0!</v>
      </c>
    </row>
    <row r="53" spans="1:18" s="2" customFormat="1" ht="28.5" customHeight="1" x14ac:dyDescent="0.2">
      <c r="A53" s="99" t="s">
        <v>22</v>
      </c>
      <c r="B53" s="8">
        <v>1</v>
      </c>
      <c r="C53" s="30">
        <v>6</v>
      </c>
      <c r="D53" s="17"/>
      <c r="E53" s="4"/>
      <c r="F53" s="115">
        <f>F54+F65</f>
        <v>13651757.560000001</v>
      </c>
      <c r="G53" s="115">
        <f>G54+G65</f>
        <v>12501132.760000002</v>
      </c>
      <c r="H53" s="64">
        <f t="shared" si="0"/>
        <v>-1150624.7999999989</v>
      </c>
      <c r="I53" s="56">
        <f t="shared" si="1"/>
        <v>0.91571599517915858</v>
      </c>
    </row>
    <row r="54" spans="1:18" s="2" customFormat="1" ht="32.1" customHeight="1" x14ac:dyDescent="0.2">
      <c r="A54" s="96" t="s">
        <v>23</v>
      </c>
      <c r="B54" s="9">
        <v>1</v>
      </c>
      <c r="C54" s="31">
        <v>6</v>
      </c>
      <c r="D54" s="18" t="s">
        <v>151</v>
      </c>
      <c r="E54" s="5"/>
      <c r="F54" s="109">
        <f>F58+F55</f>
        <v>11131036.140000001</v>
      </c>
      <c r="G54" s="109">
        <f>G58+G55</f>
        <v>10031010.180000002</v>
      </c>
      <c r="H54" s="62">
        <f t="shared" si="0"/>
        <v>-1100025.959999999</v>
      </c>
      <c r="I54" s="54">
        <f t="shared" si="1"/>
        <v>0.90117488199979923</v>
      </c>
      <c r="R54" s="75"/>
    </row>
    <row r="55" spans="1:18" s="2" customFormat="1" ht="32.1" customHeight="1" x14ac:dyDescent="0.2">
      <c r="A55" s="93" t="s">
        <v>131</v>
      </c>
      <c r="B55" s="9">
        <v>1</v>
      </c>
      <c r="C55" s="31">
        <v>6</v>
      </c>
      <c r="D55" s="18" t="s">
        <v>225</v>
      </c>
      <c r="E55" s="5"/>
      <c r="F55" s="109">
        <f>F56</f>
        <v>79754.64</v>
      </c>
      <c r="G55" s="109">
        <f>G56</f>
        <v>79754.64</v>
      </c>
      <c r="H55" s="62">
        <f t="shared" si="0"/>
        <v>0</v>
      </c>
      <c r="I55" s="54">
        <f t="shared" si="1"/>
        <v>1</v>
      </c>
      <c r="O55" s="2" t="s">
        <v>314</v>
      </c>
    </row>
    <row r="56" spans="1:18" s="2" customFormat="1" ht="42" customHeight="1" x14ac:dyDescent="0.2">
      <c r="A56" s="93" t="s">
        <v>316</v>
      </c>
      <c r="B56" s="9">
        <v>1</v>
      </c>
      <c r="C56" s="31">
        <v>4</v>
      </c>
      <c r="D56" s="18" t="s">
        <v>315</v>
      </c>
      <c r="E56" s="5"/>
      <c r="F56" s="109">
        <f>F57</f>
        <v>79754.64</v>
      </c>
      <c r="G56" s="109">
        <f>G57</f>
        <v>79754.64</v>
      </c>
      <c r="H56" s="62">
        <f t="shared" si="0"/>
        <v>0</v>
      </c>
      <c r="I56" s="54">
        <f t="shared" si="1"/>
        <v>1</v>
      </c>
    </row>
    <row r="57" spans="1:18" s="2" customFormat="1" ht="15.75" customHeight="1" x14ac:dyDescent="0.2">
      <c r="A57" s="92" t="s">
        <v>7</v>
      </c>
      <c r="B57" s="11">
        <v>1</v>
      </c>
      <c r="C57" s="29">
        <v>4</v>
      </c>
      <c r="D57" s="20" t="s">
        <v>315</v>
      </c>
      <c r="E57" s="73">
        <v>120</v>
      </c>
      <c r="F57" s="116">
        <v>79754.64</v>
      </c>
      <c r="G57" s="116">
        <v>79754.64</v>
      </c>
      <c r="H57" s="62">
        <f t="shared" si="0"/>
        <v>0</v>
      </c>
      <c r="I57" s="54">
        <f t="shared" si="1"/>
        <v>1</v>
      </c>
    </row>
    <row r="58" spans="1:18" s="2" customFormat="1" ht="21.95" customHeight="1" x14ac:dyDescent="0.2">
      <c r="A58" s="96" t="s">
        <v>24</v>
      </c>
      <c r="B58" s="9">
        <v>1</v>
      </c>
      <c r="C58" s="31">
        <v>6</v>
      </c>
      <c r="D58" s="18" t="s">
        <v>153</v>
      </c>
      <c r="E58" s="5"/>
      <c r="F58" s="109">
        <f>F59+F63</f>
        <v>11051281.5</v>
      </c>
      <c r="G58" s="109">
        <f>G59+G63</f>
        <v>9951255.540000001</v>
      </c>
      <c r="H58" s="62">
        <f t="shared" si="0"/>
        <v>-1100025.959999999</v>
      </c>
      <c r="I58" s="54">
        <f t="shared" si="1"/>
        <v>0.90046168310887753</v>
      </c>
    </row>
    <row r="59" spans="1:18" s="45" customFormat="1" ht="25.5" customHeight="1" x14ac:dyDescent="0.2">
      <c r="A59" s="96" t="s">
        <v>25</v>
      </c>
      <c r="B59" s="9">
        <v>1</v>
      </c>
      <c r="C59" s="31">
        <v>6</v>
      </c>
      <c r="D59" s="18" t="s">
        <v>152</v>
      </c>
      <c r="E59" s="5"/>
      <c r="F59" s="109">
        <f>F60+F61+F62</f>
        <v>10658963.689999999</v>
      </c>
      <c r="G59" s="109">
        <f>G60+G61+G62</f>
        <v>9558937.7300000004</v>
      </c>
      <c r="H59" s="62">
        <f t="shared" si="0"/>
        <v>-1100025.959999999</v>
      </c>
      <c r="I59" s="54">
        <f t="shared" si="1"/>
        <v>0.89679803853426965</v>
      </c>
    </row>
    <row r="60" spans="1:18" s="2" customFormat="1" ht="18.75" customHeight="1" x14ac:dyDescent="0.2">
      <c r="A60" s="97" t="s">
        <v>7</v>
      </c>
      <c r="B60" s="11">
        <v>1</v>
      </c>
      <c r="C60" s="29">
        <v>6</v>
      </c>
      <c r="D60" s="20" t="s">
        <v>152</v>
      </c>
      <c r="E60" s="16">
        <v>120</v>
      </c>
      <c r="F60" s="110">
        <v>9685046.6999999993</v>
      </c>
      <c r="G60" s="110">
        <v>8660456.4100000001</v>
      </c>
      <c r="H60" s="63">
        <f t="shared" si="0"/>
        <v>-1024590.2899999991</v>
      </c>
      <c r="I60" s="55">
        <f t="shared" si="1"/>
        <v>0.89420905012259788</v>
      </c>
    </row>
    <row r="61" spans="1:18" s="2" customFormat="1" ht="21.95" customHeight="1" x14ac:dyDescent="0.2">
      <c r="A61" s="97" t="s">
        <v>11</v>
      </c>
      <c r="B61" s="11">
        <v>1</v>
      </c>
      <c r="C61" s="29">
        <v>6</v>
      </c>
      <c r="D61" s="20" t="s">
        <v>152</v>
      </c>
      <c r="E61" s="16">
        <v>240</v>
      </c>
      <c r="F61" s="110">
        <v>958985.53</v>
      </c>
      <c r="G61" s="110">
        <v>885736.07</v>
      </c>
      <c r="H61" s="63">
        <f t="shared" si="0"/>
        <v>-73249.460000000079</v>
      </c>
      <c r="I61" s="55">
        <f t="shared" si="1"/>
        <v>0.92361776303340049</v>
      </c>
    </row>
    <row r="62" spans="1:18" s="2" customFormat="1" ht="16.5" customHeight="1" x14ac:dyDescent="0.2">
      <c r="A62" s="88" t="s">
        <v>17</v>
      </c>
      <c r="B62" s="11">
        <v>1</v>
      </c>
      <c r="C62" s="29">
        <v>6</v>
      </c>
      <c r="D62" s="20" t="s">
        <v>152</v>
      </c>
      <c r="E62" s="16">
        <v>850</v>
      </c>
      <c r="F62" s="110">
        <v>14931.46</v>
      </c>
      <c r="G62" s="110">
        <v>12745.25</v>
      </c>
      <c r="H62" s="63">
        <f t="shared" si="0"/>
        <v>-2186.2099999999991</v>
      </c>
      <c r="I62" s="55">
        <f t="shared" si="1"/>
        <v>0.85358364151931565</v>
      </c>
    </row>
    <row r="63" spans="1:18" s="2" customFormat="1" ht="26.25" customHeight="1" x14ac:dyDescent="0.2">
      <c r="A63" s="93" t="s">
        <v>318</v>
      </c>
      <c r="B63" s="9">
        <v>1</v>
      </c>
      <c r="C63" s="31">
        <v>6</v>
      </c>
      <c r="D63" s="18" t="s">
        <v>317</v>
      </c>
      <c r="E63" s="73"/>
      <c r="F63" s="109">
        <f>F64</f>
        <v>392317.81</v>
      </c>
      <c r="G63" s="109">
        <f>G64</f>
        <v>392317.81</v>
      </c>
      <c r="H63" s="63">
        <f t="shared" ref="H63:H64" si="9">G63-F63</f>
        <v>0</v>
      </c>
      <c r="I63" s="55">
        <f t="shared" ref="I63:I64" si="10">G63/F63</f>
        <v>1</v>
      </c>
    </row>
    <row r="64" spans="1:18" s="2" customFormat="1" ht="19.5" customHeight="1" x14ac:dyDescent="0.2">
      <c r="A64" s="97" t="s">
        <v>7</v>
      </c>
      <c r="B64" s="11">
        <v>1</v>
      </c>
      <c r="C64" s="29">
        <v>6</v>
      </c>
      <c r="D64" s="20" t="s">
        <v>317</v>
      </c>
      <c r="E64" s="73">
        <v>120</v>
      </c>
      <c r="F64" s="110">
        <v>392317.81</v>
      </c>
      <c r="G64" s="110">
        <v>392317.81</v>
      </c>
      <c r="H64" s="63">
        <f t="shared" si="9"/>
        <v>0</v>
      </c>
      <c r="I64" s="55">
        <f t="shared" si="10"/>
        <v>1</v>
      </c>
    </row>
    <row r="65" spans="1:17" s="45" customFormat="1" ht="20.25" customHeight="1" x14ac:dyDescent="0.2">
      <c r="A65" s="96" t="s">
        <v>26</v>
      </c>
      <c r="B65" s="9">
        <v>1</v>
      </c>
      <c r="C65" s="31">
        <v>6</v>
      </c>
      <c r="D65" s="18" t="s">
        <v>154</v>
      </c>
      <c r="E65" s="5"/>
      <c r="F65" s="109">
        <f>F66+F67+F68</f>
        <v>2520721.42</v>
      </c>
      <c r="G65" s="109">
        <f>G66+G67+G68</f>
        <v>2470122.5799999996</v>
      </c>
      <c r="H65" s="62">
        <f t="shared" si="0"/>
        <v>-50598.840000000317</v>
      </c>
      <c r="I65" s="54">
        <f t="shared" si="1"/>
        <v>0.97992684173723554</v>
      </c>
      <c r="Q65" s="45" t="s">
        <v>314</v>
      </c>
    </row>
    <row r="66" spans="1:17" s="2" customFormat="1" ht="21.95" customHeight="1" x14ac:dyDescent="0.2">
      <c r="A66" s="97" t="s">
        <v>7</v>
      </c>
      <c r="B66" s="11">
        <v>1</v>
      </c>
      <c r="C66" s="29">
        <v>6</v>
      </c>
      <c r="D66" s="20" t="s">
        <v>154</v>
      </c>
      <c r="E66" s="16">
        <v>120</v>
      </c>
      <c r="F66" s="110">
        <v>2466832.7200000002</v>
      </c>
      <c r="G66" s="110">
        <v>2444750.96</v>
      </c>
      <c r="H66" s="63">
        <f t="shared" si="0"/>
        <v>-22081.760000000242</v>
      </c>
      <c r="I66" s="55">
        <f t="shared" si="1"/>
        <v>0.99104853773789725</v>
      </c>
    </row>
    <row r="67" spans="1:17" s="2" customFormat="1" ht="29.25" customHeight="1" x14ac:dyDescent="0.2">
      <c r="A67" s="97" t="s">
        <v>11</v>
      </c>
      <c r="B67" s="11">
        <v>1</v>
      </c>
      <c r="C67" s="29">
        <v>6</v>
      </c>
      <c r="D67" s="20" t="s">
        <v>154</v>
      </c>
      <c r="E67" s="16">
        <v>240</v>
      </c>
      <c r="F67" s="110">
        <v>51388.38</v>
      </c>
      <c r="G67" s="110">
        <v>22871.3</v>
      </c>
      <c r="H67" s="63">
        <f t="shared" si="0"/>
        <v>-28517.079999999998</v>
      </c>
      <c r="I67" s="55">
        <f t="shared" si="1"/>
        <v>0.44506754250669123</v>
      </c>
    </row>
    <row r="68" spans="1:17" s="2" customFormat="1" ht="11.1" customHeight="1" x14ac:dyDescent="0.2">
      <c r="A68" s="97" t="s">
        <v>17</v>
      </c>
      <c r="B68" s="11">
        <v>1</v>
      </c>
      <c r="C68" s="29">
        <v>6</v>
      </c>
      <c r="D68" s="20" t="s">
        <v>154</v>
      </c>
      <c r="E68" s="16">
        <v>850</v>
      </c>
      <c r="F68" s="110">
        <v>2500.3200000000002</v>
      </c>
      <c r="G68" s="110">
        <v>2500.3200000000002</v>
      </c>
      <c r="H68" s="63">
        <f t="shared" ref="H68" si="11">G68-F68</f>
        <v>0</v>
      </c>
      <c r="I68" s="55">
        <f t="shared" ref="I68" si="12">G68/F68</f>
        <v>1</v>
      </c>
    </row>
    <row r="69" spans="1:17" s="2" customFormat="1" ht="14.25" customHeight="1" x14ac:dyDescent="0.2">
      <c r="A69" s="99" t="s">
        <v>27</v>
      </c>
      <c r="B69" s="8">
        <v>1</v>
      </c>
      <c r="C69" s="32">
        <v>11</v>
      </c>
      <c r="D69" s="17"/>
      <c r="E69" s="4"/>
      <c r="F69" s="115">
        <f>F70</f>
        <v>500000</v>
      </c>
      <c r="G69" s="115">
        <f>G70</f>
        <v>0</v>
      </c>
      <c r="H69" s="64">
        <f t="shared" si="0"/>
        <v>-500000</v>
      </c>
      <c r="I69" s="56">
        <f t="shared" si="1"/>
        <v>0</v>
      </c>
    </row>
    <row r="70" spans="1:17" s="2" customFormat="1" ht="21.95" customHeight="1" x14ac:dyDescent="0.2">
      <c r="A70" s="100" t="s">
        <v>28</v>
      </c>
      <c r="B70" s="10">
        <v>1</v>
      </c>
      <c r="C70" s="19">
        <v>11</v>
      </c>
      <c r="D70" s="19" t="s">
        <v>155</v>
      </c>
      <c r="E70" s="15"/>
      <c r="F70" s="116">
        <f>F71</f>
        <v>500000</v>
      </c>
      <c r="G70" s="116">
        <f>G71</f>
        <v>0</v>
      </c>
      <c r="H70" s="65">
        <f t="shared" si="0"/>
        <v>-500000</v>
      </c>
      <c r="I70" s="57">
        <f t="shared" si="1"/>
        <v>0</v>
      </c>
    </row>
    <row r="71" spans="1:17" s="2" customFormat="1" ht="11.1" customHeight="1" x14ac:dyDescent="0.2">
      <c r="A71" s="97" t="s">
        <v>29</v>
      </c>
      <c r="B71" s="11">
        <v>1</v>
      </c>
      <c r="C71" s="20">
        <v>11</v>
      </c>
      <c r="D71" s="20" t="s">
        <v>155</v>
      </c>
      <c r="E71" s="16">
        <v>870</v>
      </c>
      <c r="F71" s="110">
        <v>500000</v>
      </c>
      <c r="G71" s="110">
        <v>0</v>
      </c>
      <c r="H71" s="63">
        <f t="shared" si="0"/>
        <v>-500000</v>
      </c>
      <c r="I71" s="55">
        <f t="shared" si="1"/>
        <v>0</v>
      </c>
    </row>
    <row r="72" spans="1:17" s="2" customFormat="1" ht="13.5" customHeight="1" x14ac:dyDescent="0.2">
      <c r="A72" s="99" t="s">
        <v>30</v>
      </c>
      <c r="B72" s="8">
        <v>1</v>
      </c>
      <c r="C72" s="32">
        <v>13</v>
      </c>
      <c r="D72" s="17"/>
      <c r="E72" s="4"/>
      <c r="F72" s="115">
        <f>F76+F83+F80</f>
        <v>14539277.209999999</v>
      </c>
      <c r="G72" s="115">
        <f>G76+G83+G80</f>
        <v>13645978.949999999</v>
      </c>
      <c r="H72" s="64">
        <f t="shared" si="0"/>
        <v>-893298.25999999978</v>
      </c>
      <c r="I72" s="56">
        <f t="shared" si="1"/>
        <v>0.93855965141199749</v>
      </c>
    </row>
    <row r="73" spans="1:17" s="2" customFormat="1" ht="35.25" hidden="1" customHeight="1" x14ac:dyDescent="0.2">
      <c r="A73" s="100" t="s">
        <v>32</v>
      </c>
      <c r="B73" s="10">
        <v>1</v>
      </c>
      <c r="C73" s="19">
        <v>13</v>
      </c>
      <c r="D73" s="19">
        <v>0</v>
      </c>
      <c r="E73" s="15"/>
      <c r="F73" s="116"/>
      <c r="G73" s="116"/>
      <c r="H73" s="65">
        <f t="shared" si="0"/>
        <v>0</v>
      </c>
      <c r="I73" s="57" t="e">
        <f t="shared" si="1"/>
        <v>#DIV/0!</v>
      </c>
    </row>
    <row r="74" spans="1:17" s="2" customFormat="1" ht="21.95" hidden="1" customHeight="1" x14ac:dyDescent="0.2">
      <c r="A74" s="97" t="s">
        <v>10</v>
      </c>
      <c r="B74" s="11">
        <v>1</v>
      </c>
      <c r="C74" s="20">
        <v>13</v>
      </c>
      <c r="D74" s="20">
        <v>0</v>
      </c>
      <c r="E74" s="16">
        <v>200</v>
      </c>
      <c r="F74" s="110"/>
      <c r="G74" s="110"/>
      <c r="H74" s="63">
        <f t="shared" si="0"/>
        <v>0</v>
      </c>
      <c r="I74" s="55" t="e">
        <f t="shared" si="1"/>
        <v>#DIV/0!</v>
      </c>
    </row>
    <row r="75" spans="1:17" s="2" customFormat="1" ht="21.95" hidden="1" customHeight="1" x14ac:dyDescent="0.2">
      <c r="A75" s="97" t="s">
        <v>11</v>
      </c>
      <c r="B75" s="11">
        <v>1</v>
      </c>
      <c r="C75" s="20">
        <v>13</v>
      </c>
      <c r="D75" s="20">
        <v>0</v>
      </c>
      <c r="E75" s="16">
        <v>240</v>
      </c>
      <c r="F75" s="110"/>
      <c r="G75" s="110"/>
      <c r="H75" s="63">
        <f t="shared" si="0"/>
        <v>0</v>
      </c>
      <c r="I75" s="55" t="e">
        <f t="shared" si="1"/>
        <v>#DIV/0!</v>
      </c>
    </row>
    <row r="76" spans="1:17" s="2" customFormat="1" ht="30.75" customHeight="1" x14ac:dyDescent="0.2">
      <c r="A76" s="96" t="s">
        <v>23</v>
      </c>
      <c r="B76" s="9">
        <v>1</v>
      </c>
      <c r="C76" s="18">
        <v>13</v>
      </c>
      <c r="D76" s="18" t="s">
        <v>151</v>
      </c>
      <c r="E76" s="5"/>
      <c r="F76" s="109">
        <f t="shared" ref="F76:G78" si="13">F77</f>
        <v>4236110.01</v>
      </c>
      <c r="G76" s="109">
        <f t="shared" si="13"/>
        <v>3838456.95</v>
      </c>
      <c r="H76" s="62">
        <f t="shared" si="0"/>
        <v>-397653.05999999959</v>
      </c>
      <c r="I76" s="54">
        <f t="shared" si="1"/>
        <v>0.90612777782888609</v>
      </c>
    </row>
    <row r="77" spans="1:17" s="2" customFormat="1" ht="33" customHeight="1" x14ac:dyDescent="0.2">
      <c r="A77" s="96" t="s">
        <v>24</v>
      </c>
      <c r="B77" s="9">
        <v>1</v>
      </c>
      <c r="C77" s="18">
        <v>13</v>
      </c>
      <c r="D77" s="18" t="s">
        <v>153</v>
      </c>
      <c r="E77" s="5"/>
      <c r="F77" s="109">
        <f t="shared" si="13"/>
        <v>4236110.01</v>
      </c>
      <c r="G77" s="109">
        <f t="shared" si="13"/>
        <v>3838456.95</v>
      </c>
      <c r="H77" s="62">
        <f t="shared" si="0"/>
        <v>-397653.05999999959</v>
      </c>
      <c r="I77" s="54">
        <f t="shared" si="1"/>
        <v>0.90612777782888609</v>
      </c>
    </row>
    <row r="78" spans="1:17" s="2" customFormat="1" ht="23.25" customHeight="1" x14ac:dyDescent="0.2">
      <c r="A78" s="100" t="s">
        <v>33</v>
      </c>
      <c r="B78" s="10">
        <v>1</v>
      </c>
      <c r="C78" s="19">
        <v>13</v>
      </c>
      <c r="D78" s="19" t="s">
        <v>158</v>
      </c>
      <c r="E78" s="15"/>
      <c r="F78" s="116">
        <f t="shared" si="13"/>
        <v>4236110.01</v>
      </c>
      <c r="G78" s="116">
        <f t="shared" si="13"/>
        <v>3838456.95</v>
      </c>
      <c r="H78" s="65">
        <f t="shared" si="0"/>
        <v>-397653.05999999959</v>
      </c>
      <c r="I78" s="57">
        <f t="shared" si="1"/>
        <v>0.90612777782888609</v>
      </c>
    </row>
    <row r="79" spans="1:17" s="2" customFormat="1" ht="14.25" customHeight="1" x14ac:dyDescent="0.2">
      <c r="A79" s="97" t="s">
        <v>34</v>
      </c>
      <c r="B79" s="11">
        <v>1</v>
      </c>
      <c r="C79" s="20">
        <v>13</v>
      </c>
      <c r="D79" s="20" t="s">
        <v>158</v>
      </c>
      <c r="E79" s="16">
        <v>830</v>
      </c>
      <c r="F79" s="110">
        <v>4236110.01</v>
      </c>
      <c r="G79" s="110">
        <v>3838456.95</v>
      </c>
      <c r="H79" s="63">
        <f t="shared" si="0"/>
        <v>-397653.05999999959</v>
      </c>
      <c r="I79" s="55">
        <f t="shared" si="1"/>
        <v>0.90612777782888609</v>
      </c>
    </row>
    <row r="80" spans="1:17" s="2" customFormat="1" ht="36" customHeight="1" x14ac:dyDescent="0.2">
      <c r="A80" s="93" t="s">
        <v>342</v>
      </c>
      <c r="B80" s="9">
        <v>1</v>
      </c>
      <c r="C80" s="18">
        <v>13</v>
      </c>
      <c r="D80" s="18" t="s">
        <v>319</v>
      </c>
      <c r="E80" s="73"/>
      <c r="F80" s="109">
        <f>F81</f>
        <v>5631113.2699999996</v>
      </c>
      <c r="G80" s="109">
        <f>G81</f>
        <v>5631113.2699999996</v>
      </c>
      <c r="H80" s="62">
        <f t="shared" si="0"/>
        <v>0</v>
      </c>
      <c r="I80" s="54">
        <f t="shared" si="1"/>
        <v>1</v>
      </c>
    </row>
    <row r="81" spans="1:9" s="2" customFormat="1" ht="30.75" customHeight="1" x14ac:dyDescent="0.2">
      <c r="A81" s="94" t="s">
        <v>375</v>
      </c>
      <c r="B81" s="11">
        <v>1</v>
      </c>
      <c r="C81" s="20">
        <v>13</v>
      </c>
      <c r="D81" s="20" t="s">
        <v>320</v>
      </c>
      <c r="E81" s="73"/>
      <c r="F81" s="110">
        <f>F82</f>
        <v>5631113.2699999996</v>
      </c>
      <c r="G81" s="110">
        <f>G82</f>
        <v>5631113.2699999996</v>
      </c>
      <c r="H81" s="63">
        <f t="shared" si="0"/>
        <v>0</v>
      </c>
      <c r="I81" s="55">
        <f t="shared" si="1"/>
        <v>1</v>
      </c>
    </row>
    <row r="82" spans="1:9" s="2" customFormat="1" ht="25.5" customHeight="1" x14ac:dyDescent="0.2">
      <c r="A82" s="92" t="s">
        <v>11</v>
      </c>
      <c r="B82" s="11">
        <v>1</v>
      </c>
      <c r="C82" s="20">
        <v>13</v>
      </c>
      <c r="D82" s="20" t="s">
        <v>320</v>
      </c>
      <c r="E82" s="73">
        <v>240</v>
      </c>
      <c r="F82" s="110">
        <v>5631113.2699999996</v>
      </c>
      <c r="G82" s="110">
        <v>5631113.2699999996</v>
      </c>
      <c r="H82" s="63">
        <f t="shared" si="0"/>
        <v>0</v>
      </c>
      <c r="I82" s="55">
        <f t="shared" si="1"/>
        <v>1</v>
      </c>
    </row>
    <row r="83" spans="1:9" s="2" customFormat="1" ht="16.5" customHeight="1" x14ac:dyDescent="0.2">
      <c r="A83" s="96" t="s">
        <v>9</v>
      </c>
      <c r="B83" s="9">
        <v>1</v>
      </c>
      <c r="C83" s="18">
        <v>13</v>
      </c>
      <c r="D83" s="18" t="s">
        <v>142</v>
      </c>
      <c r="E83" s="5"/>
      <c r="F83" s="109">
        <f>F84+F86+F85</f>
        <v>4672053.93</v>
      </c>
      <c r="G83" s="109">
        <f>G84+G86+G85</f>
        <v>4176408.7300000004</v>
      </c>
      <c r="H83" s="62">
        <f t="shared" si="0"/>
        <v>-495645.19999999925</v>
      </c>
      <c r="I83" s="54">
        <f t="shared" si="1"/>
        <v>0.89391278280899478</v>
      </c>
    </row>
    <row r="84" spans="1:9" s="2" customFormat="1" ht="21" customHeight="1" x14ac:dyDescent="0.2">
      <c r="A84" s="97" t="s">
        <v>11</v>
      </c>
      <c r="B84" s="11">
        <v>1</v>
      </c>
      <c r="C84" s="20">
        <v>13</v>
      </c>
      <c r="D84" s="20" t="s">
        <v>142</v>
      </c>
      <c r="E84" s="16">
        <v>240</v>
      </c>
      <c r="F84" s="110">
        <v>1712390.28</v>
      </c>
      <c r="G84" s="110">
        <v>1231745.08</v>
      </c>
      <c r="H84" s="63">
        <f t="shared" si="0"/>
        <v>-480645.19999999995</v>
      </c>
      <c r="I84" s="55">
        <f t="shared" si="1"/>
        <v>0.71931328645476778</v>
      </c>
    </row>
    <row r="85" spans="1:9" s="2" customFormat="1" ht="14.25" customHeight="1" x14ac:dyDescent="0.2">
      <c r="A85" s="97" t="s">
        <v>34</v>
      </c>
      <c r="B85" s="11">
        <v>1</v>
      </c>
      <c r="C85" s="20">
        <v>13</v>
      </c>
      <c r="D85" s="20" t="s">
        <v>142</v>
      </c>
      <c r="E85" s="16">
        <v>830</v>
      </c>
      <c r="F85" s="110">
        <v>904518.91</v>
      </c>
      <c r="G85" s="110">
        <v>904518.91</v>
      </c>
      <c r="H85" s="63">
        <f t="shared" ref="H85" si="14">G85-F85</f>
        <v>0</v>
      </c>
      <c r="I85" s="55">
        <f t="shared" ref="I85" si="15">G85/F85</f>
        <v>1</v>
      </c>
    </row>
    <row r="86" spans="1:9" s="2" customFormat="1" ht="11.1" customHeight="1" x14ac:dyDescent="0.2">
      <c r="A86" s="97" t="s">
        <v>17</v>
      </c>
      <c r="B86" s="11">
        <v>1</v>
      </c>
      <c r="C86" s="20">
        <v>13</v>
      </c>
      <c r="D86" s="20" t="s">
        <v>142</v>
      </c>
      <c r="E86" s="16">
        <v>850</v>
      </c>
      <c r="F86" s="110">
        <v>2055144.74</v>
      </c>
      <c r="G86" s="110">
        <v>2040144.74</v>
      </c>
      <c r="H86" s="63">
        <f t="shared" si="0"/>
        <v>-15000</v>
      </c>
      <c r="I86" s="55">
        <f t="shared" si="1"/>
        <v>0.99270124400094562</v>
      </c>
    </row>
    <row r="87" spans="1:9" s="2" customFormat="1" ht="12.95" customHeight="1" x14ac:dyDescent="0.2">
      <c r="A87" s="99" t="s">
        <v>35</v>
      </c>
      <c r="B87" s="8">
        <v>2</v>
      </c>
      <c r="C87" s="17"/>
      <c r="D87" s="17"/>
      <c r="E87" s="4"/>
      <c r="F87" s="115">
        <f t="shared" ref="F87:G89" si="16">F88</f>
        <v>2519200</v>
      </c>
      <c r="G87" s="115">
        <f t="shared" si="16"/>
        <v>2519200</v>
      </c>
      <c r="H87" s="64">
        <f t="shared" si="0"/>
        <v>0</v>
      </c>
      <c r="I87" s="56">
        <f t="shared" si="1"/>
        <v>1</v>
      </c>
    </row>
    <row r="88" spans="1:9" s="2" customFormat="1" ht="18.75" customHeight="1" x14ac:dyDescent="0.2">
      <c r="A88" s="99" t="s">
        <v>36</v>
      </c>
      <c r="B88" s="8">
        <v>2</v>
      </c>
      <c r="C88" s="30">
        <v>3</v>
      </c>
      <c r="D88" s="17"/>
      <c r="E88" s="4"/>
      <c r="F88" s="115">
        <f t="shared" si="16"/>
        <v>2519200</v>
      </c>
      <c r="G88" s="115">
        <f t="shared" si="16"/>
        <v>2519200</v>
      </c>
      <c r="H88" s="64">
        <f t="shared" si="0"/>
        <v>0</v>
      </c>
      <c r="I88" s="56">
        <f t="shared" si="1"/>
        <v>1</v>
      </c>
    </row>
    <row r="89" spans="1:9" s="2" customFormat="1" ht="33.75" customHeight="1" x14ac:dyDescent="0.2">
      <c r="A89" s="100" t="s">
        <v>37</v>
      </c>
      <c r="B89" s="10">
        <v>2</v>
      </c>
      <c r="C89" s="28">
        <v>3</v>
      </c>
      <c r="D89" s="19" t="s">
        <v>159</v>
      </c>
      <c r="E89" s="15"/>
      <c r="F89" s="116">
        <f t="shared" si="16"/>
        <v>2519200</v>
      </c>
      <c r="G89" s="116">
        <f t="shared" si="16"/>
        <v>2519200</v>
      </c>
      <c r="H89" s="65">
        <f t="shared" si="0"/>
        <v>0</v>
      </c>
      <c r="I89" s="57">
        <f t="shared" si="1"/>
        <v>1</v>
      </c>
    </row>
    <row r="90" spans="1:9" s="2" customFormat="1" ht="12.75" customHeight="1" x14ac:dyDescent="0.2">
      <c r="A90" s="97" t="s">
        <v>21</v>
      </c>
      <c r="B90" s="11">
        <v>2</v>
      </c>
      <c r="C90" s="29">
        <v>3</v>
      </c>
      <c r="D90" s="20" t="s">
        <v>159</v>
      </c>
      <c r="E90" s="16">
        <v>530</v>
      </c>
      <c r="F90" s="110">
        <v>2519200</v>
      </c>
      <c r="G90" s="110">
        <v>2519200</v>
      </c>
      <c r="H90" s="63">
        <f t="shared" si="0"/>
        <v>0</v>
      </c>
      <c r="I90" s="55">
        <f t="shared" si="1"/>
        <v>1</v>
      </c>
    </row>
    <row r="91" spans="1:9" s="2" customFormat="1" ht="29.25" customHeight="1" x14ac:dyDescent="0.2">
      <c r="A91" s="99" t="s">
        <v>38</v>
      </c>
      <c r="B91" s="8">
        <v>3</v>
      </c>
      <c r="C91" s="17"/>
      <c r="D91" s="17"/>
      <c r="E91" s="4"/>
      <c r="F91" s="115">
        <f>F92</f>
        <v>57000</v>
      </c>
      <c r="G91" s="115">
        <f>G92</f>
        <v>32087</v>
      </c>
      <c r="H91" s="64">
        <f t="shared" si="0"/>
        <v>-24913</v>
      </c>
      <c r="I91" s="56">
        <f t="shared" si="1"/>
        <v>0.5629298245614035</v>
      </c>
    </row>
    <row r="92" spans="1:9" s="2" customFormat="1" ht="27.75" customHeight="1" x14ac:dyDescent="0.2">
      <c r="A92" s="99" t="s">
        <v>39</v>
      </c>
      <c r="B92" s="8">
        <v>3</v>
      </c>
      <c r="C92" s="32">
        <v>14</v>
      </c>
      <c r="D92" s="17"/>
      <c r="E92" s="4"/>
      <c r="F92" s="115">
        <f>F93+F96</f>
        <v>57000</v>
      </c>
      <c r="G92" s="115">
        <f>G93+G96</f>
        <v>32087</v>
      </c>
      <c r="H92" s="64">
        <f t="shared" si="0"/>
        <v>-24913</v>
      </c>
      <c r="I92" s="56">
        <f t="shared" si="1"/>
        <v>0.5629298245614035</v>
      </c>
    </row>
    <row r="93" spans="1:9" s="2" customFormat="1" ht="28.5" customHeight="1" x14ac:dyDescent="0.2">
      <c r="A93" s="96" t="s">
        <v>40</v>
      </c>
      <c r="B93" s="9">
        <v>3</v>
      </c>
      <c r="C93" s="18">
        <v>14</v>
      </c>
      <c r="D93" s="18" t="s">
        <v>160</v>
      </c>
      <c r="E93" s="5"/>
      <c r="F93" s="109">
        <f>F94</f>
        <v>27708</v>
      </c>
      <c r="G93" s="109">
        <f>G94</f>
        <v>11150</v>
      </c>
      <c r="H93" s="62">
        <f t="shared" si="0"/>
        <v>-16558</v>
      </c>
      <c r="I93" s="54">
        <f t="shared" si="1"/>
        <v>0.40241085607044896</v>
      </c>
    </row>
    <row r="94" spans="1:9" s="45" customFormat="1" ht="39.75" customHeight="1" x14ac:dyDescent="0.2">
      <c r="A94" s="100" t="s">
        <v>41</v>
      </c>
      <c r="B94" s="9">
        <v>3</v>
      </c>
      <c r="C94" s="18">
        <v>14</v>
      </c>
      <c r="D94" s="18" t="s">
        <v>161</v>
      </c>
      <c r="E94" s="5"/>
      <c r="F94" s="109">
        <f>F95</f>
        <v>27708</v>
      </c>
      <c r="G94" s="109">
        <f>G95</f>
        <v>11150</v>
      </c>
      <c r="H94" s="62">
        <f t="shared" si="0"/>
        <v>-16558</v>
      </c>
      <c r="I94" s="54">
        <f t="shared" si="1"/>
        <v>0.40241085607044896</v>
      </c>
    </row>
    <row r="95" spans="1:9" s="2" customFormat="1" ht="30.75" customHeight="1" x14ac:dyDescent="0.2">
      <c r="A95" s="97" t="s">
        <v>11</v>
      </c>
      <c r="B95" s="11">
        <v>3</v>
      </c>
      <c r="C95" s="20">
        <v>14</v>
      </c>
      <c r="D95" s="20" t="s">
        <v>161</v>
      </c>
      <c r="E95" s="16">
        <v>240</v>
      </c>
      <c r="F95" s="110">
        <v>27708</v>
      </c>
      <c r="G95" s="110">
        <v>11150</v>
      </c>
      <c r="H95" s="63">
        <f t="shared" si="0"/>
        <v>-16558</v>
      </c>
      <c r="I95" s="55">
        <f t="shared" si="1"/>
        <v>0.40241085607044896</v>
      </c>
    </row>
    <row r="96" spans="1:9" s="2" customFormat="1" ht="26.25" customHeight="1" x14ac:dyDescent="0.2">
      <c r="A96" s="96" t="s">
        <v>42</v>
      </c>
      <c r="B96" s="9">
        <v>3</v>
      </c>
      <c r="C96" s="18">
        <v>14</v>
      </c>
      <c r="D96" s="18" t="s">
        <v>162</v>
      </c>
      <c r="E96" s="5"/>
      <c r="F96" s="109">
        <f>F97</f>
        <v>29292</v>
      </c>
      <c r="G96" s="109">
        <f>G97</f>
        <v>20937</v>
      </c>
      <c r="H96" s="62">
        <f t="shared" ref="H96:H200" si="17">G96-F96</f>
        <v>-8355</v>
      </c>
      <c r="I96" s="54">
        <f t="shared" ref="I96:I200" si="18">G96/F96</f>
        <v>0.71476853748463742</v>
      </c>
    </row>
    <row r="97" spans="1:9" s="45" customFormat="1" ht="21.95" customHeight="1" x14ac:dyDescent="0.2">
      <c r="A97" s="96" t="s">
        <v>43</v>
      </c>
      <c r="B97" s="9">
        <v>3</v>
      </c>
      <c r="C97" s="18">
        <v>14</v>
      </c>
      <c r="D97" s="18" t="s">
        <v>163</v>
      </c>
      <c r="E97" s="5"/>
      <c r="F97" s="109">
        <f>F98</f>
        <v>29292</v>
      </c>
      <c r="G97" s="109">
        <f>G98</f>
        <v>20937</v>
      </c>
      <c r="H97" s="62">
        <f t="shared" si="17"/>
        <v>-8355</v>
      </c>
      <c r="I97" s="54">
        <f t="shared" si="18"/>
        <v>0.71476853748463742</v>
      </c>
    </row>
    <row r="98" spans="1:9" s="2" customFormat="1" ht="33.75" customHeight="1" x14ac:dyDescent="0.2">
      <c r="A98" s="97" t="s">
        <v>11</v>
      </c>
      <c r="B98" s="11">
        <v>3</v>
      </c>
      <c r="C98" s="20">
        <v>14</v>
      </c>
      <c r="D98" s="20" t="s">
        <v>163</v>
      </c>
      <c r="E98" s="16">
        <v>240</v>
      </c>
      <c r="F98" s="110">
        <v>29292</v>
      </c>
      <c r="G98" s="110">
        <v>20937</v>
      </c>
      <c r="H98" s="63">
        <f t="shared" si="17"/>
        <v>-8355</v>
      </c>
      <c r="I98" s="55">
        <f t="shared" si="18"/>
        <v>0.71476853748463742</v>
      </c>
    </row>
    <row r="99" spans="1:9" s="2" customFormat="1" ht="12.95" customHeight="1" x14ac:dyDescent="0.2">
      <c r="A99" s="99" t="s">
        <v>44</v>
      </c>
      <c r="B99" s="8">
        <v>4</v>
      </c>
      <c r="C99" s="17"/>
      <c r="D99" s="17"/>
      <c r="E99" s="4"/>
      <c r="F99" s="115">
        <f>F107+F110+F117+F100</f>
        <v>24393319.829999998</v>
      </c>
      <c r="G99" s="115">
        <f>G107+G110+G117+G100</f>
        <v>23932230</v>
      </c>
      <c r="H99" s="64">
        <f t="shared" si="17"/>
        <v>-461089.82999999821</v>
      </c>
      <c r="I99" s="56">
        <f t="shared" si="18"/>
        <v>0.9810977007962266</v>
      </c>
    </row>
    <row r="100" spans="1:9" s="2" customFormat="1" ht="12.95" hidden="1" customHeight="1" x14ac:dyDescent="0.2">
      <c r="A100" s="99" t="s">
        <v>249</v>
      </c>
      <c r="B100" s="8">
        <v>4</v>
      </c>
      <c r="C100" s="30">
        <v>1</v>
      </c>
      <c r="D100" s="17"/>
      <c r="E100" s="4"/>
      <c r="F100" s="115">
        <f t="shared" ref="F100:G102" si="19">F101</f>
        <v>0</v>
      </c>
      <c r="G100" s="115">
        <f t="shared" si="19"/>
        <v>0</v>
      </c>
      <c r="H100" s="64">
        <f t="shared" ref="H100:H106" si="20">G100-F100</f>
        <v>0</v>
      </c>
      <c r="I100" s="56" t="e">
        <f t="shared" ref="I100:I106" si="21">G100/F100</f>
        <v>#DIV/0!</v>
      </c>
    </row>
    <row r="101" spans="1:9" s="2" customFormat="1" ht="33" hidden="1" customHeight="1" x14ac:dyDescent="0.2">
      <c r="A101" s="96" t="s">
        <v>270</v>
      </c>
      <c r="B101" s="9">
        <v>4</v>
      </c>
      <c r="C101" s="31">
        <v>1</v>
      </c>
      <c r="D101" s="18" t="s">
        <v>156</v>
      </c>
      <c r="E101" s="5"/>
      <c r="F101" s="109">
        <f t="shared" si="19"/>
        <v>0</v>
      </c>
      <c r="G101" s="109">
        <f t="shared" si="19"/>
        <v>0</v>
      </c>
      <c r="H101" s="62">
        <f t="shared" si="20"/>
        <v>0</v>
      </c>
      <c r="I101" s="54" t="e">
        <f t="shared" si="21"/>
        <v>#DIV/0!</v>
      </c>
    </row>
    <row r="102" spans="1:9" s="2" customFormat="1" ht="24.75" hidden="1" customHeight="1" x14ac:dyDescent="0.2">
      <c r="A102" s="96" t="s">
        <v>136</v>
      </c>
      <c r="B102" s="9">
        <v>4</v>
      </c>
      <c r="C102" s="31">
        <v>1</v>
      </c>
      <c r="D102" s="18" t="s">
        <v>228</v>
      </c>
      <c r="E102" s="5"/>
      <c r="F102" s="109">
        <f t="shared" si="19"/>
        <v>0</v>
      </c>
      <c r="G102" s="109">
        <f t="shared" si="19"/>
        <v>0</v>
      </c>
      <c r="H102" s="62">
        <f t="shared" si="20"/>
        <v>0</v>
      </c>
      <c r="I102" s="54" t="e">
        <f t="shared" si="21"/>
        <v>#DIV/0!</v>
      </c>
    </row>
    <row r="103" spans="1:9" s="2" customFormat="1" ht="33" hidden="1" customHeight="1" x14ac:dyDescent="0.2">
      <c r="A103" s="100" t="s">
        <v>251</v>
      </c>
      <c r="B103" s="10">
        <v>4</v>
      </c>
      <c r="C103" s="28">
        <v>1</v>
      </c>
      <c r="D103" s="19" t="s">
        <v>250</v>
      </c>
      <c r="E103" s="15"/>
      <c r="F103" s="116">
        <f>F104+F105+F106</f>
        <v>0</v>
      </c>
      <c r="G103" s="116">
        <f>G104+G105+G106</f>
        <v>0</v>
      </c>
      <c r="H103" s="65">
        <f t="shared" si="20"/>
        <v>0</v>
      </c>
      <c r="I103" s="57" t="e">
        <f t="shared" si="21"/>
        <v>#DIV/0!</v>
      </c>
    </row>
    <row r="104" spans="1:9" s="2" customFormat="1" ht="24" hidden="1" customHeight="1" x14ac:dyDescent="0.2">
      <c r="A104" s="97" t="s">
        <v>76</v>
      </c>
      <c r="B104" s="11">
        <v>4</v>
      </c>
      <c r="C104" s="29">
        <v>1</v>
      </c>
      <c r="D104" s="20" t="s">
        <v>250</v>
      </c>
      <c r="E104" s="16">
        <v>110</v>
      </c>
      <c r="F104" s="110"/>
      <c r="G104" s="110"/>
      <c r="H104" s="63">
        <f t="shared" si="20"/>
        <v>0</v>
      </c>
      <c r="I104" s="55" t="e">
        <f t="shared" si="21"/>
        <v>#DIV/0!</v>
      </c>
    </row>
    <row r="105" spans="1:9" s="2" customFormat="1" ht="33.75" hidden="1" customHeight="1" x14ac:dyDescent="0.2">
      <c r="A105" s="97" t="s">
        <v>11</v>
      </c>
      <c r="B105" s="11">
        <v>4</v>
      </c>
      <c r="C105" s="29">
        <v>1</v>
      </c>
      <c r="D105" s="20" t="s">
        <v>250</v>
      </c>
      <c r="E105" s="16">
        <v>240</v>
      </c>
      <c r="F105" s="110"/>
      <c r="G105" s="110"/>
      <c r="H105" s="63">
        <f t="shared" ref="H105" si="22">G105-F105</f>
        <v>0</v>
      </c>
      <c r="I105" s="55" t="e">
        <f t="shared" ref="I105" si="23">G105/F105</f>
        <v>#DIV/0!</v>
      </c>
    </row>
    <row r="106" spans="1:9" s="2" customFormat="1" ht="11.1" hidden="1" customHeight="1" x14ac:dyDescent="0.2">
      <c r="A106" s="97" t="s">
        <v>62</v>
      </c>
      <c r="B106" s="11">
        <v>4</v>
      </c>
      <c r="C106" s="29">
        <v>1</v>
      </c>
      <c r="D106" s="20" t="s">
        <v>250</v>
      </c>
      <c r="E106" s="16">
        <v>540</v>
      </c>
      <c r="F106" s="110"/>
      <c r="G106" s="110"/>
      <c r="H106" s="63">
        <f t="shared" si="20"/>
        <v>0</v>
      </c>
      <c r="I106" s="55" t="e">
        <f t="shared" si="21"/>
        <v>#DIV/0!</v>
      </c>
    </row>
    <row r="107" spans="1:9" s="2" customFormat="1" ht="12.95" customHeight="1" x14ac:dyDescent="0.2">
      <c r="A107" s="99" t="s">
        <v>45</v>
      </c>
      <c r="B107" s="8">
        <v>4</v>
      </c>
      <c r="C107" s="30">
        <v>5</v>
      </c>
      <c r="D107" s="17"/>
      <c r="E107" s="4"/>
      <c r="F107" s="115">
        <f>F108</f>
        <v>1619000</v>
      </c>
      <c r="G107" s="115">
        <f>G108</f>
        <v>1608000</v>
      </c>
      <c r="H107" s="64">
        <f t="shared" si="17"/>
        <v>-11000</v>
      </c>
      <c r="I107" s="56">
        <f t="shared" si="18"/>
        <v>0.99320568252007413</v>
      </c>
    </row>
    <row r="108" spans="1:9" s="2" customFormat="1" ht="38.25" customHeight="1" x14ac:dyDescent="0.2">
      <c r="A108" s="100" t="s">
        <v>46</v>
      </c>
      <c r="B108" s="10">
        <v>4</v>
      </c>
      <c r="C108" s="28">
        <v>5</v>
      </c>
      <c r="D108" s="19" t="s">
        <v>164</v>
      </c>
      <c r="E108" s="15"/>
      <c r="F108" s="116">
        <f>F109</f>
        <v>1619000</v>
      </c>
      <c r="G108" s="116">
        <f>G109</f>
        <v>1608000</v>
      </c>
      <c r="H108" s="65">
        <f t="shared" si="17"/>
        <v>-11000</v>
      </c>
      <c r="I108" s="57">
        <f t="shared" si="18"/>
        <v>0.99320568252007413</v>
      </c>
    </row>
    <row r="109" spans="1:9" s="2" customFormat="1" ht="28.5" customHeight="1" x14ac:dyDescent="0.2">
      <c r="A109" s="97" t="s">
        <v>11</v>
      </c>
      <c r="B109" s="11">
        <v>4</v>
      </c>
      <c r="C109" s="29">
        <v>5</v>
      </c>
      <c r="D109" s="20" t="s">
        <v>164</v>
      </c>
      <c r="E109" s="16">
        <v>240</v>
      </c>
      <c r="F109" s="110">
        <v>1619000</v>
      </c>
      <c r="G109" s="110">
        <v>1608000</v>
      </c>
      <c r="H109" s="63">
        <f t="shared" si="17"/>
        <v>-11000</v>
      </c>
      <c r="I109" s="55">
        <f t="shared" si="18"/>
        <v>0.99320568252007413</v>
      </c>
    </row>
    <row r="110" spans="1:9" s="2" customFormat="1" ht="12.95" customHeight="1" x14ac:dyDescent="0.2">
      <c r="A110" s="99" t="s">
        <v>47</v>
      </c>
      <c r="B110" s="8">
        <v>4</v>
      </c>
      <c r="C110" s="30">
        <v>9</v>
      </c>
      <c r="D110" s="17"/>
      <c r="E110" s="4"/>
      <c r="F110" s="115">
        <f>F111+F115</f>
        <v>8173000</v>
      </c>
      <c r="G110" s="115">
        <f>G111+G115</f>
        <v>8172166.6699999999</v>
      </c>
      <c r="H110" s="64">
        <f t="shared" si="17"/>
        <v>-833.33000000007451</v>
      </c>
      <c r="I110" s="56">
        <f t="shared" si="18"/>
        <v>0.99989803866389326</v>
      </c>
    </row>
    <row r="111" spans="1:9" s="2" customFormat="1" ht="26.25" customHeight="1" x14ac:dyDescent="0.2">
      <c r="A111" s="96" t="s">
        <v>270</v>
      </c>
      <c r="B111" s="9">
        <v>4</v>
      </c>
      <c r="C111" s="31">
        <v>9</v>
      </c>
      <c r="D111" s="18" t="s">
        <v>156</v>
      </c>
      <c r="E111" s="5"/>
      <c r="F111" s="109">
        <f t="shared" ref="F111:G113" si="24">F112</f>
        <v>7783000</v>
      </c>
      <c r="G111" s="109">
        <f t="shared" si="24"/>
        <v>7782166.6699999999</v>
      </c>
      <c r="H111" s="62">
        <f t="shared" si="17"/>
        <v>-833.33000000007451</v>
      </c>
      <c r="I111" s="54">
        <f t="shared" si="18"/>
        <v>0.99989292946164721</v>
      </c>
    </row>
    <row r="112" spans="1:9" s="2" customFormat="1" ht="28.5" customHeight="1" x14ac:dyDescent="0.2">
      <c r="A112" s="96" t="s">
        <v>31</v>
      </c>
      <c r="B112" s="9">
        <v>4</v>
      </c>
      <c r="C112" s="31">
        <v>9</v>
      </c>
      <c r="D112" s="18" t="s">
        <v>157</v>
      </c>
      <c r="E112" s="5"/>
      <c r="F112" s="109">
        <f t="shared" si="24"/>
        <v>7783000</v>
      </c>
      <c r="G112" s="109">
        <f t="shared" si="24"/>
        <v>7782166.6699999999</v>
      </c>
      <c r="H112" s="62">
        <f t="shared" si="17"/>
        <v>-833.33000000007451</v>
      </c>
      <c r="I112" s="54">
        <f t="shared" si="18"/>
        <v>0.99989292946164721</v>
      </c>
    </row>
    <row r="113" spans="1:19" s="2" customFormat="1" ht="33" customHeight="1" x14ac:dyDescent="0.2">
      <c r="A113" s="100" t="s">
        <v>48</v>
      </c>
      <c r="B113" s="10">
        <v>4</v>
      </c>
      <c r="C113" s="28">
        <v>9</v>
      </c>
      <c r="D113" s="19" t="s">
        <v>165</v>
      </c>
      <c r="E113" s="15"/>
      <c r="F113" s="116">
        <f t="shared" si="24"/>
        <v>7783000</v>
      </c>
      <c r="G113" s="116">
        <f t="shared" si="24"/>
        <v>7782166.6699999999</v>
      </c>
      <c r="H113" s="65">
        <f t="shared" si="17"/>
        <v>-833.33000000007451</v>
      </c>
      <c r="I113" s="57">
        <f t="shared" si="18"/>
        <v>0.99989292946164721</v>
      </c>
    </row>
    <row r="114" spans="1:19" s="2" customFormat="1" ht="11.1" customHeight="1" x14ac:dyDescent="0.2">
      <c r="A114" s="97" t="s">
        <v>49</v>
      </c>
      <c r="B114" s="11">
        <v>4</v>
      </c>
      <c r="C114" s="29">
        <v>9</v>
      </c>
      <c r="D114" s="20" t="s">
        <v>165</v>
      </c>
      <c r="E114" s="16">
        <v>520</v>
      </c>
      <c r="F114" s="110">
        <v>7783000</v>
      </c>
      <c r="G114" s="110">
        <v>7782166.6699999999</v>
      </c>
      <c r="H114" s="63">
        <f t="shared" si="17"/>
        <v>-833.33000000007451</v>
      </c>
      <c r="I114" s="55">
        <f t="shared" si="18"/>
        <v>0.99989292946164721</v>
      </c>
    </row>
    <row r="115" spans="1:19" s="2" customFormat="1" ht="24" customHeight="1" x14ac:dyDescent="0.2">
      <c r="A115" s="96" t="s">
        <v>50</v>
      </c>
      <c r="B115" s="9">
        <v>4</v>
      </c>
      <c r="C115" s="31">
        <v>9</v>
      </c>
      <c r="D115" s="18" t="s">
        <v>166</v>
      </c>
      <c r="E115" s="5"/>
      <c r="F115" s="109">
        <f>F116</f>
        <v>390000</v>
      </c>
      <c r="G115" s="109">
        <f>G116</f>
        <v>390000</v>
      </c>
      <c r="H115" s="62">
        <f t="shared" si="17"/>
        <v>0</v>
      </c>
      <c r="I115" s="54">
        <f t="shared" si="18"/>
        <v>1</v>
      </c>
    </row>
    <row r="116" spans="1:19" s="2" customFormat="1" ht="18.75" customHeight="1" x14ac:dyDescent="0.2">
      <c r="A116" s="97" t="s">
        <v>62</v>
      </c>
      <c r="B116" s="11">
        <v>4</v>
      </c>
      <c r="C116" s="29">
        <v>9</v>
      </c>
      <c r="D116" s="20" t="s">
        <v>166</v>
      </c>
      <c r="E116" s="16">
        <v>540</v>
      </c>
      <c r="F116" s="110">
        <v>390000</v>
      </c>
      <c r="G116" s="110">
        <v>390000</v>
      </c>
      <c r="H116" s="63">
        <f t="shared" si="17"/>
        <v>0</v>
      </c>
      <c r="I116" s="55">
        <f t="shared" si="18"/>
        <v>1</v>
      </c>
    </row>
    <row r="117" spans="1:19" s="2" customFormat="1" ht="15" customHeight="1" x14ac:dyDescent="0.2">
      <c r="A117" s="99" t="s">
        <v>51</v>
      </c>
      <c r="B117" s="8">
        <v>4</v>
      </c>
      <c r="C117" s="32">
        <v>12</v>
      </c>
      <c r="D117" s="17"/>
      <c r="E117" s="4"/>
      <c r="F117" s="115">
        <f>F118+F126</f>
        <v>14601319.83</v>
      </c>
      <c r="G117" s="115">
        <f>G118+G126</f>
        <v>14152063.33</v>
      </c>
      <c r="H117" s="64">
        <f t="shared" si="17"/>
        <v>-449256.5</v>
      </c>
      <c r="I117" s="56">
        <f t="shared" si="18"/>
        <v>0.9692317882745809</v>
      </c>
    </row>
    <row r="118" spans="1:19" s="2" customFormat="1" ht="32.25" customHeight="1" x14ac:dyDescent="0.2">
      <c r="A118" s="96" t="s">
        <v>270</v>
      </c>
      <c r="B118" s="9">
        <v>4</v>
      </c>
      <c r="C118" s="18">
        <v>12</v>
      </c>
      <c r="D118" s="18" t="s">
        <v>156</v>
      </c>
      <c r="E118" s="5"/>
      <c r="F118" s="109">
        <f>F119+F123</f>
        <v>9751319.8300000001</v>
      </c>
      <c r="G118" s="109">
        <f>G119+G123</f>
        <v>9302063.3300000001</v>
      </c>
      <c r="H118" s="62">
        <f t="shared" si="17"/>
        <v>-449256.5</v>
      </c>
      <c r="I118" s="54">
        <f t="shared" si="18"/>
        <v>0.95392864680554734</v>
      </c>
    </row>
    <row r="119" spans="1:19" s="2" customFormat="1" ht="34.5" customHeight="1" x14ac:dyDescent="0.2">
      <c r="A119" s="96" t="s">
        <v>52</v>
      </c>
      <c r="B119" s="9">
        <v>4</v>
      </c>
      <c r="C119" s="18">
        <v>12</v>
      </c>
      <c r="D119" s="18" t="s">
        <v>167</v>
      </c>
      <c r="E119" s="5"/>
      <c r="F119" s="109">
        <f>F120</f>
        <v>9251319.8300000001</v>
      </c>
      <c r="G119" s="109">
        <f>G120</f>
        <v>9157425.8300000001</v>
      </c>
      <c r="H119" s="62">
        <f t="shared" si="17"/>
        <v>-93894</v>
      </c>
      <c r="I119" s="54">
        <f t="shared" si="18"/>
        <v>0.98985074543682705</v>
      </c>
    </row>
    <row r="120" spans="1:19" s="2" customFormat="1" ht="20.25" customHeight="1" x14ac:dyDescent="0.2">
      <c r="A120" s="100" t="s">
        <v>53</v>
      </c>
      <c r="B120" s="10">
        <v>4</v>
      </c>
      <c r="C120" s="19">
        <v>12</v>
      </c>
      <c r="D120" s="19" t="s">
        <v>168</v>
      </c>
      <c r="E120" s="15"/>
      <c r="F120" s="116">
        <f>F121+F122</f>
        <v>9251319.8300000001</v>
      </c>
      <c r="G120" s="116">
        <f>G121+G122</f>
        <v>9157425.8300000001</v>
      </c>
      <c r="H120" s="65">
        <f t="shared" si="17"/>
        <v>-93894</v>
      </c>
      <c r="I120" s="57">
        <f t="shared" si="18"/>
        <v>0.98985074543682705</v>
      </c>
    </row>
    <row r="121" spans="1:19" s="2" customFormat="1" ht="19.5" customHeight="1" x14ac:dyDescent="0.2">
      <c r="A121" s="97" t="s">
        <v>7</v>
      </c>
      <c r="B121" s="11">
        <v>4</v>
      </c>
      <c r="C121" s="20">
        <v>12</v>
      </c>
      <c r="D121" s="19" t="s">
        <v>168</v>
      </c>
      <c r="E121" s="16">
        <v>120</v>
      </c>
      <c r="F121" s="110">
        <v>9086425.8300000001</v>
      </c>
      <c r="G121" s="110">
        <v>9086425.8300000001</v>
      </c>
      <c r="H121" s="63">
        <f t="shared" si="17"/>
        <v>0</v>
      </c>
      <c r="I121" s="55">
        <f t="shared" si="18"/>
        <v>1</v>
      </c>
    </row>
    <row r="122" spans="1:19" s="2" customFormat="1" ht="26.25" customHeight="1" x14ac:dyDescent="0.2">
      <c r="A122" s="97" t="s">
        <v>11</v>
      </c>
      <c r="B122" s="11">
        <v>4</v>
      </c>
      <c r="C122" s="20">
        <v>12</v>
      </c>
      <c r="D122" s="19" t="s">
        <v>168</v>
      </c>
      <c r="E122" s="16">
        <v>240</v>
      </c>
      <c r="F122" s="110">
        <v>164894</v>
      </c>
      <c r="G122" s="110">
        <v>71000</v>
      </c>
      <c r="H122" s="63">
        <f t="shared" si="17"/>
        <v>-93894</v>
      </c>
      <c r="I122" s="55">
        <f t="shared" si="18"/>
        <v>0.43057964510534041</v>
      </c>
      <c r="N122" s="2" t="s">
        <v>314</v>
      </c>
    </row>
    <row r="123" spans="1:19" s="2" customFormat="1" ht="30" customHeight="1" x14ac:dyDescent="0.2">
      <c r="A123" s="93" t="s">
        <v>31</v>
      </c>
      <c r="B123" s="9">
        <v>4</v>
      </c>
      <c r="C123" s="18">
        <v>12</v>
      </c>
      <c r="D123" s="18" t="s">
        <v>157</v>
      </c>
      <c r="E123" s="73"/>
      <c r="F123" s="109">
        <f>F124</f>
        <v>500000</v>
      </c>
      <c r="G123" s="109">
        <f>G124</f>
        <v>144637.5</v>
      </c>
      <c r="H123" s="62">
        <f t="shared" ref="H123:H125" si="25">G123-F123</f>
        <v>-355362.5</v>
      </c>
      <c r="I123" s="54">
        <f t="shared" ref="I123:I125" si="26">G123/F123</f>
        <v>0.289275</v>
      </c>
      <c r="S123" s="2" t="s">
        <v>314</v>
      </c>
    </row>
    <row r="124" spans="1:19" s="2" customFormat="1" ht="43.5" customHeight="1" x14ac:dyDescent="0.2">
      <c r="A124" s="93" t="s">
        <v>322</v>
      </c>
      <c r="B124" s="9">
        <v>4</v>
      </c>
      <c r="C124" s="18">
        <v>12</v>
      </c>
      <c r="D124" s="18" t="s">
        <v>321</v>
      </c>
      <c r="E124" s="73"/>
      <c r="F124" s="109">
        <f>F125</f>
        <v>500000</v>
      </c>
      <c r="G124" s="109">
        <f>G125</f>
        <v>144637.5</v>
      </c>
      <c r="H124" s="62">
        <f t="shared" si="25"/>
        <v>-355362.5</v>
      </c>
      <c r="I124" s="54">
        <f t="shared" si="26"/>
        <v>0.289275</v>
      </c>
      <c r="R124" s="2" t="s">
        <v>314</v>
      </c>
    </row>
    <row r="125" spans="1:19" s="2" customFormat="1" ht="31.5" customHeight="1" x14ac:dyDescent="0.2">
      <c r="A125" s="97" t="s">
        <v>11</v>
      </c>
      <c r="B125" s="11">
        <v>4</v>
      </c>
      <c r="C125" s="11">
        <v>12</v>
      </c>
      <c r="D125" s="20" t="s">
        <v>321</v>
      </c>
      <c r="E125" s="20">
        <v>240</v>
      </c>
      <c r="F125" s="117">
        <v>500000</v>
      </c>
      <c r="G125" s="110">
        <v>144637.5</v>
      </c>
      <c r="H125" s="63">
        <f t="shared" si="25"/>
        <v>-355362.5</v>
      </c>
      <c r="I125" s="55">
        <f t="shared" si="26"/>
        <v>0.289275</v>
      </c>
    </row>
    <row r="126" spans="1:19" s="2" customFormat="1" ht="32.1" customHeight="1" x14ac:dyDescent="0.2">
      <c r="A126" s="96" t="s">
        <v>271</v>
      </c>
      <c r="B126" s="9">
        <v>4</v>
      </c>
      <c r="C126" s="18">
        <v>12</v>
      </c>
      <c r="D126" s="18" t="s">
        <v>169</v>
      </c>
      <c r="E126" s="5"/>
      <c r="F126" s="109">
        <f>F129+F127</f>
        <v>4850000</v>
      </c>
      <c r="G126" s="109">
        <f>G129+G127</f>
        <v>4850000</v>
      </c>
      <c r="H126" s="62">
        <f t="shared" si="17"/>
        <v>0</v>
      </c>
      <c r="I126" s="54">
        <f t="shared" si="18"/>
        <v>1</v>
      </c>
    </row>
    <row r="127" spans="1:19" s="2" customFormat="1" ht="24.75" customHeight="1" x14ac:dyDescent="0.2">
      <c r="A127" s="100" t="s">
        <v>258</v>
      </c>
      <c r="B127" s="10">
        <v>4</v>
      </c>
      <c r="C127" s="19">
        <v>12</v>
      </c>
      <c r="D127" s="19" t="s">
        <v>257</v>
      </c>
      <c r="E127" s="15"/>
      <c r="F127" s="116">
        <f>F128</f>
        <v>4700000</v>
      </c>
      <c r="G127" s="116">
        <f>G128</f>
        <v>4700000</v>
      </c>
      <c r="H127" s="65">
        <f t="shared" ref="H127:H128" si="27">G127-F127</f>
        <v>0</v>
      </c>
      <c r="I127" s="57">
        <f t="shared" ref="I127:I128" si="28">G127/F127</f>
        <v>1</v>
      </c>
    </row>
    <row r="128" spans="1:19" s="2" customFormat="1" ht="31.5" customHeight="1" x14ac:dyDescent="0.2">
      <c r="A128" s="97" t="s">
        <v>54</v>
      </c>
      <c r="B128" s="11">
        <v>4</v>
      </c>
      <c r="C128" s="20">
        <v>12</v>
      </c>
      <c r="D128" s="20" t="s">
        <v>257</v>
      </c>
      <c r="E128" s="16">
        <v>810</v>
      </c>
      <c r="F128" s="110">
        <v>4700000</v>
      </c>
      <c r="G128" s="110">
        <v>4700000</v>
      </c>
      <c r="H128" s="63">
        <f t="shared" si="27"/>
        <v>0</v>
      </c>
      <c r="I128" s="55">
        <f t="shared" si="28"/>
        <v>1</v>
      </c>
    </row>
    <row r="129" spans="1:20" s="2" customFormat="1" ht="25.5" customHeight="1" x14ac:dyDescent="0.2">
      <c r="A129" s="100" t="s">
        <v>272</v>
      </c>
      <c r="B129" s="10">
        <v>4</v>
      </c>
      <c r="C129" s="19">
        <v>12</v>
      </c>
      <c r="D129" s="19" t="s">
        <v>273</v>
      </c>
      <c r="E129" s="15"/>
      <c r="F129" s="116">
        <f>F130</f>
        <v>150000</v>
      </c>
      <c r="G129" s="116">
        <f>G130</f>
        <v>150000</v>
      </c>
      <c r="H129" s="65">
        <f t="shared" si="17"/>
        <v>0</v>
      </c>
      <c r="I129" s="57">
        <f t="shared" si="18"/>
        <v>1</v>
      </c>
    </row>
    <row r="130" spans="1:20" s="2" customFormat="1" ht="31.5" customHeight="1" x14ac:dyDescent="0.2">
      <c r="A130" s="97" t="s">
        <v>54</v>
      </c>
      <c r="B130" s="11">
        <v>4</v>
      </c>
      <c r="C130" s="20">
        <v>12</v>
      </c>
      <c r="D130" s="20" t="s">
        <v>273</v>
      </c>
      <c r="E130" s="16">
        <v>810</v>
      </c>
      <c r="F130" s="110">
        <v>150000</v>
      </c>
      <c r="G130" s="110">
        <v>150000</v>
      </c>
      <c r="H130" s="63">
        <f t="shared" si="17"/>
        <v>0</v>
      </c>
      <c r="I130" s="55">
        <f t="shared" si="18"/>
        <v>1</v>
      </c>
    </row>
    <row r="131" spans="1:20" s="2" customFormat="1" ht="20.25" customHeight="1" x14ac:dyDescent="0.2">
      <c r="A131" s="99" t="s">
        <v>55</v>
      </c>
      <c r="B131" s="8">
        <v>5</v>
      </c>
      <c r="C131" s="17"/>
      <c r="D131" s="17"/>
      <c r="E131" s="4"/>
      <c r="F131" s="115">
        <f>F132+F154+F172</f>
        <v>105769057.7</v>
      </c>
      <c r="G131" s="115">
        <f>G132+G154+G172</f>
        <v>103129827.86000001</v>
      </c>
      <c r="H131" s="64">
        <f t="shared" si="17"/>
        <v>-2639229.8399999887</v>
      </c>
      <c r="I131" s="56">
        <f t="shared" si="18"/>
        <v>0.97504724068275417</v>
      </c>
    </row>
    <row r="132" spans="1:20" s="2" customFormat="1" ht="12.95" customHeight="1" x14ac:dyDescent="0.2">
      <c r="A132" s="99" t="s">
        <v>56</v>
      </c>
      <c r="B132" s="8">
        <v>5</v>
      </c>
      <c r="C132" s="30">
        <v>1</v>
      </c>
      <c r="D132" s="17"/>
      <c r="E132" s="4"/>
      <c r="F132" s="115">
        <f>F133</f>
        <v>68369465.189999998</v>
      </c>
      <c r="G132" s="115">
        <f>G133</f>
        <v>67629924.340000004</v>
      </c>
      <c r="H132" s="64">
        <f t="shared" si="17"/>
        <v>-739540.84999999404</v>
      </c>
      <c r="I132" s="56">
        <f t="shared" si="18"/>
        <v>0.98918317047025606</v>
      </c>
    </row>
    <row r="133" spans="1:20" s="2" customFormat="1" ht="27" customHeight="1" x14ac:dyDescent="0.2">
      <c r="A133" s="96" t="s">
        <v>274</v>
      </c>
      <c r="B133" s="9">
        <v>5</v>
      </c>
      <c r="C133" s="31">
        <v>1</v>
      </c>
      <c r="D133" s="18" t="s">
        <v>170</v>
      </c>
      <c r="E133" s="5"/>
      <c r="F133" s="109">
        <f>F134+F144</f>
        <v>68369465.189999998</v>
      </c>
      <c r="G133" s="109">
        <f>G134+G144</f>
        <v>67629924.340000004</v>
      </c>
      <c r="H133" s="62">
        <f t="shared" si="17"/>
        <v>-739540.84999999404</v>
      </c>
      <c r="I133" s="54">
        <f t="shared" si="18"/>
        <v>0.98918317047025606</v>
      </c>
    </row>
    <row r="134" spans="1:20" s="2" customFormat="1" ht="27.75" customHeight="1" x14ac:dyDescent="0.2">
      <c r="A134" s="96" t="s">
        <v>57</v>
      </c>
      <c r="B134" s="9">
        <v>5</v>
      </c>
      <c r="C134" s="31">
        <v>1</v>
      </c>
      <c r="D134" s="18" t="s">
        <v>171</v>
      </c>
      <c r="E134" s="5"/>
      <c r="F134" s="109">
        <f t="shared" ref="F134:G134" si="29">F135</f>
        <v>57012930</v>
      </c>
      <c r="G134" s="109">
        <f t="shared" si="29"/>
        <v>56559939.300000004</v>
      </c>
      <c r="H134" s="62">
        <f t="shared" si="17"/>
        <v>-452990.69999999553</v>
      </c>
      <c r="I134" s="54">
        <f t="shared" si="18"/>
        <v>0.99205459708876575</v>
      </c>
    </row>
    <row r="135" spans="1:20" s="2" customFormat="1" ht="26.25" customHeight="1" x14ac:dyDescent="0.2">
      <c r="A135" s="96" t="s">
        <v>58</v>
      </c>
      <c r="B135" s="9">
        <v>5</v>
      </c>
      <c r="C135" s="31">
        <v>1</v>
      </c>
      <c r="D135" s="18" t="s">
        <v>172</v>
      </c>
      <c r="E135" s="5"/>
      <c r="F135" s="109">
        <f>F138+F136+F141</f>
        <v>57012930</v>
      </c>
      <c r="G135" s="109">
        <f>G138+G136+G141</f>
        <v>56559939.300000004</v>
      </c>
      <c r="H135" s="62">
        <f t="shared" si="17"/>
        <v>-452990.69999999553</v>
      </c>
      <c r="I135" s="54">
        <f t="shared" si="18"/>
        <v>0.99205459708876575</v>
      </c>
    </row>
    <row r="136" spans="1:20" s="2" customFormat="1" ht="32.1" customHeight="1" x14ac:dyDescent="0.2">
      <c r="A136" s="96" t="s">
        <v>328</v>
      </c>
      <c r="B136" s="9">
        <v>5</v>
      </c>
      <c r="C136" s="31">
        <v>1</v>
      </c>
      <c r="D136" s="18" t="s">
        <v>327</v>
      </c>
      <c r="E136" s="5"/>
      <c r="F136" s="109">
        <f>F137</f>
        <v>1719130</v>
      </c>
      <c r="G136" s="109">
        <f>G137</f>
        <v>1719130</v>
      </c>
      <c r="H136" s="62">
        <f t="shared" ref="H136:H137" si="30">G136-F136</f>
        <v>0</v>
      </c>
      <c r="I136" s="54">
        <f t="shared" ref="I136:I137" si="31">G136/F136</f>
        <v>1</v>
      </c>
    </row>
    <row r="137" spans="1:20" s="2" customFormat="1" ht="32.1" customHeight="1" x14ac:dyDescent="0.2">
      <c r="A137" s="97" t="s">
        <v>11</v>
      </c>
      <c r="B137" s="10">
        <v>5</v>
      </c>
      <c r="C137" s="28">
        <v>1</v>
      </c>
      <c r="D137" s="20" t="s">
        <v>327</v>
      </c>
      <c r="E137" s="76">
        <v>240</v>
      </c>
      <c r="F137" s="110">
        <v>1719130</v>
      </c>
      <c r="G137" s="110">
        <v>1719130</v>
      </c>
      <c r="H137" s="63">
        <f t="shared" si="30"/>
        <v>0</v>
      </c>
      <c r="I137" s="55">
        <f t="shared" si="31"/>
        <v>1</v>
      </c>
    </row>
    <row r="138" spans="1:20" s="45" customFormat="1" ht="34.5" customHeight="1" x14ac:dyDescent="0.2">
      <c r="A138" s="96" t="s">
        <v>325</v>
      </c>
      <c r="B138" s="9">
        <v>5</v>
      </c>
      <c r="C138" s="31">
        <v>1</v>
      </c>
      <c r="D138" s="18" t="s">
        <v>323</v>
      </c>
      <c r="E138" s="5"/>
      <c r="F138" s="109">
        <f>F139+F140</f>
        <v>54740800</v>
      </c>
      <c r="G138" s="109">
        <f>G139+G140</f>
        <v>54292401.210000001</v>
      </c>
      <c r="H138" s="65">
        <f t="shared" si="17"/>
        <v>-448398.78999999911</v>
      </c>
      <c r="I138" s="57">
        <f t="shared" si="18"/>
        <v>0.9918086913234736</v>
      </c>
      <c r="P138" s="45" t="s">
        <v>314</v>
      </c>
    </row>
    <row r="139" spans="1:20" s="2" customFormat="1" ht="20.25" customHeight="1" x14ac:dyDescent="0.2">
      <c r="A139" s="97" t="s">
        <v>59</v>
      </c>
      <c r="B139" s="11">
        <v>5</v>
      </c>
      <c r="C139" s="29">
        <v>1</v>
      </c>
      <c r="D139" s="19" t="s">
        <v>323</v>
      </c>
      <c r="E139" s="16">
        <v>410</v>
      </c>
      <c r="F139" s="110">
        <v>12787641.210000001</v>
      </c>
      <c r="G139" s="110">
        <v>12787641.210000001</v>
      </c>
      <c r="H139" s="63">
        <f t="shared" si="17"/>
        <v>0</v>
      </c>
      <c r="I139" s="55">
        <f t="shared" si="18"/>
        <v>1</v>
      </c>
    </row>
    <row r="140" spans="1:20" s="2" customFormat="1" ht="16.5" customHeight="1" x14ac:dyDescent="0.2">
      <c r="A140" s="97" t="s">
        <v>17</v>
      </c>
      <c r="B140" s="10">
        <v>5</v>
      </c>
      <c r="C140" s="28">
        <v>1</v>
      </c>
      <c r="D140" s="19" t="s">
        <v>323</v>
      </c>
      <c r="E140" s="76">
        <v>850</v>
      </c>
      <c r="F140" s="116">
        <v>41953158.789999999</v>
      </c>
      <c r="G140" s="116">
        <v>41504760</v>
      </c>
      <c r="H140" s="65">
        <f t="shared" ref="H140:H143" si="32">G140-F140</f>
        <v>-448398.78999999911</v>
      </c>
      <c r="I140" s="57">
        <f t="shared" ref="I140:I143" si="33">G140/F140</f>
        <v>0.98931191826950393</v>
      </c>
      <c r="O140" s="75"/>
      <c r="Q140" s="2" t="s">
        <v>314</v>
      </c>
    </row>
    <row r="141" spans="1:20" s="2" customFormat="1" ht="18.75" customHeight="1" x14ac:dyDescent="0.2">
      <c r="A141" s="96" t="s">
        <v>326</v>
      </c>
      <c r="B141" s="9">
        <v>5</v>
      </c>
      <c r="C141" s="31">
        <v>1</v>
      </c>
      <c r="D141" s="18" t="s">
        <v>324</v>
      </c>
      <c r="E141" s="5"/>
      <c r="F141" s="109">
        <f>F142+F143</f>
        <v>553000</v>
      </c>
      <c r="G141" s="109">
        <f>G142+G143</f>
        <v>548408.09</v>
      </c>
      <c r="H141" s="65"/>
      <c r="I141" s="57"/>
      <c r="O141" s="91"/>
    </row>
    <row r="142" spans="1:20" s="2" customFormat="1" ht="20.25" customHeight="1" x14ac:dyDescent="0.2">
      <c r="A142" s="97" t="s">
        <v>59</v>
      </c>
      <c r="B142" s="11">
        <v>5</v>
      </c>
      <c r="C142" s="29">
        <v>1</v>
      </c>
      <c r="D142" s="19" t="s">
        <v>324</v>
      </c>
      <c r="E142" s="16">
        <v>410</v>
      </c>
      <c r="F142" s="116">
        <v>129168.09</v>
      </c>
      <c r="G142" s="116">
        <v>129168.09</v>
      </c>
      <c r="H142" s="65"/>
      <c r="I142" s="57"/>
      <c r="O142" s="91"/>
    </row>
    <row r="143" spans="1:20" s="2" customFormat="1" ht="18" customHeight="1" x14ac:dyDescent="0.2">
      <c r="A143" s="92" t="s">
        <v>17</v>
      </c>
      <c r="B143" s="10">
        <v>5</v>
      </c>
      <c r="C143" s="28">
        <v>1</v>
      </c>
      <c r="D143" s="19" t="s">
        <v>324</v>
      </c>
      <c r="E143" s="76">
        <v>850</v>
      </c>
      <c r="F143" s="110">
        <v>423831.91</v>
      </c>
      <c r="G143" s="110">
        <v>419240</v>
      </c>
      <c r="H143" s="63">
        <f t="shared" si="32"/>
        <v>-4591.9099999999744</v>
      </c>
      <c r="I143" s="55">
        <f t="shared" si="33"/>
        <v>0.98916572846060602</v>
      </c>
      <c r="T143" s="2" t="s">
        <v>314</v>
      </c>
    </row>
    <row r="144" spans="1:20" s="2" customFormat="1" ht="34.5" customHeight="1" x14ac:dyDescent="0.2">
      <c r="A144" s="96" t="s">
        <v>60</v>
      </c>
      <c r="B144" s="9">
        <v>5</v>
      </c>
      <c r="C144" s="31">
        <v>1</v>
      </c>
      <c r="D144" s="18" t="s">
        <v>173</v>
      </c>
      <c r="E144" s="5"/>
      <c r="F144" s="109">
        <f>F147+F152+F145</f>
        <v>11356535.190000001</v>
      </c>
      <c r="G144" s="109">
        <f>G147+G152+G145</f>
        <v>11069985.039999999</v>
      </c>
      <c r="H144" s="62">
        <f t="shared" si="17"/>
        <v>-286550.15000000224</v>
      </c>
      <c r="I144" s="54">
        <f t="shared" si="18"/>
        <v>0.97476781912741095</v>
      </c>
    </row>
    <row r="145" spans="1:9" s="2" customFormat="1" ht="27.75" customHeight="1" x14ac:dyDescent="0.2">
      <c r="A145" s="94" t="s">
        <v>275</v>
      </c>
      <c r="B145" s="10">
        <v>5</v>
      </c>
      <c r="C145" s="28">
        <v>1</v>
      </c>
      <c r="D145" s="19" t="s">
        <v>276</v>
      </c>
      <c r="E145" s="5"/>
      <c r="F145" s="116">
        <f>F146</f>
        <v>0</v>
      </c>
      <c r="G145" s="116">
        <f>G146</f>
        <v>0</v>
      </c>
      <c r="H145" s="65">
        <f t="shared" si="17"/>
        <v>0</v>
      </c>
      <c r="I145" s="57" t="e">
        <f t="shared" si="18"/>
        <v>#DIV/0!</v>
      </c>
    </row>
    <row r="146" spans="1:9" s="2" customFormat="1" ht="27" customHeight="1" x14ac:dyDescent="0.2">
      <c r="A146" s="92" t="s">
        <v>11</v>
      </c>
      <c r="B146" s="10">
        <v>5</v>
      </c>
      <c r="C146" s="28">
        <v>1</v>
      </c>
      <c r="D146" s="19" t="s">
        <v>276</v>
      </c>
      <c r="E146" s="15">
        <v>240</v>
      </c>
      <c r="F146" s="116">
        <v>0</v>
      </c>
      <c r="G146" s="109">
        <v>0</v>
      </c>
      <c r="H146" s="65">
        <f t="shared" si="17"/>
        <v>0</v>
      </c>
      <c r="I146" s="57" t="e">
        <f t="shared" si="18"/>
        <v>#DIV/0!</v>
      </c>
    </row>
    <row r="147" spans="1:9" s="45" customFormat="1" ht="11.1" customHeight="1" x14ac:dyDescent="0.2">
      <c r="A147" s="96" t="s">
        <v>61</v>
      </c>
      <c r="B147" s="9">
        <v>5</v>
      </c>
      <c r="C147" s="31">
        <v>1</v>
      </c>
      <c r="D147" s="18" t="s">
        <v>174</v>
      </c>
      <c r="E147" s="5"/>
      <c r="F147" s="109">
        <f>F149+F150+F148+F151</f>
        <v>7725766.2400000002</v>
      </c>
      <c r="G147" s="109">
        <f>G149+G150+G148+G151</f>
        <v>7684436.7699999996</v>
      </c>
      <c r="H147" s="62">
        <f t="shared" si="17"/>
        <v>-41329.470000000671</v>
      </c>
      <c r="I147" s="54">
        <f t="shared" si="18"/>
        <v>0.99465043741732462</v>
      </c>
    </row>
    <row r="148" spans="1:9" s="2" customFormat="1" ht="15.75" customHeight="1" x14ac:dyDescent="0.2">
      <c r="A148" s="97" t="s">
        <v>7</v>
      </c>
      <c r="B148" s="11">
        <v>5</v>
      </c>
      <c r="C148" s="29">
        <v>1</v>
      </c>
      <c r="D148" s="20" t="s">
        <v>174</v>
      </c>
      <c r="E148" s="16">
        <v>120</v>
      </c>
      <c r="F148" s="110">
        <v>4460217.24</v>
      </c>
      <c r="G148" s="110">
        <v>4460215.7699999996</v>
      </c>
      <c r="H148" s="63">
        <f t="shared" ref="H148" si="34">G148-F148</f>
        <v>-1.4700000006705523</v>
      </c>
      <c r="I148" s="55">
        <f t="shared" ref="I148" si="35">G148/F148</f>
        <v>0.99999967041964066</v>
      </c>
    </row>
    <row r="149" spans="1:9" s="2" customFormat="1" ht="19.5" customHeight="1" x14ac:dyDescent="0.2">
      <c r="A149" s="97" t="s">
        <v>11</v>
      </c>
      <c r="B149" s="11">
        <v>5</v>
      </c>
      <c r="C149" s="29">
        <v>1</v>
      </c>
      <c r="D149" s="20" t="s">
        <v>174</v>
      </c>
      <c r="E149" s="16">
        <v>240</v>
      </c>
      <c r="F149" s="110">
        <v>2097837</v>
      </c>
      <c r="G149" s="110">
        <v>2072635</v>
      </c>
      <c r="H149" s="63">
        <f t="shared" si="17"/>
        <v>-25202</v>
      </c>
      <c r="I149" s="55">
        <f t="shared" si="18"/>
        <v>0.98798667389315753</v>
      </c>
    </row>
    <row r="150" spans="1:9" s="2" customFormat="1" ht="11.1" customHeight="1" x14ac:dyDescent="0.2">
      <c r="A150" s="97" t="s">
        <v>62</v>
      </c>
      <c r="B150" s="11">
        <v>5</v>
      </c>
      <c r="C150" s="29">
        <v>1</v>
      </c>
      <c r="D150" s="20" t="s">
        <v>174</v>
      </c>
      <c r="E150" s="16">
        <v>540</v>
      </c>
      <c r="F150" s="110">
        <v>282912</v>
      </c>
      <c r="G150" s="110">
        <v>266786</v>
      </c>
      <c r="H150" s="63">
        <f t="shared" si="17"/>
        <v>-16126</v>
      </c>
      <c r="I150" s="55">
        <f t="shared" si="18"/>
        <v>0.94299994344531157</v>
      </c>
    </row>
    <row r="151" spans="1:9" s="2" customFormat="1" ht="11.1" customHeight="1" x14ac:dyDescent="0.2">
      <c r="A151" s="97" t="s">
        <v>34</v>
      </c>
      <c r="B151" s="11">
        <v>5</v>
      </c>
      <c r="C151" s="29">
        <v>1</v>
      </c>
      <c r="D151" s="20" t="s">
        <v>174</v>
      </c>
      <c r="E151" s="16">
        <v>830</v>
      </c>
      <c r="F151" s="110">
        <v>884800</v>
      </c>
      <c r="G151" s="110">
        <v>884800</v>
      </c>
      <c r="H151" s="63">
        <f t="shared" si="17"/>
        <v>0</v>
      </c>
      <c r="I151" s="55">
        <f t="shared" si="18"/>
        <v>1</v>
      </c>
    </row>
    <row r="152" spans="1:9" s="45" customFormat="1" ht="20.25" customHeight="1" x14ac:dyDescent="0.2">
      <c r="A152" s="96" t="s">
        <v>63</v>
      </c>
      <c r="B152" s="9">
        <v>5</v>
      </c>
      <c r="C152" s="31">
        <v>1</v>
      </c>
      <c r="D152" s="18" t="s">
        <v>175</v>
      </c>
      <c r="E152" s="5"/>
      <c r="F152" s="109">
        <f>F153</f>
        <v>3630768.95</v>
      </c>
      <c r="G152" s="109">
        <f>G153</f>
        <v>3385548.27</v>
      </c>
      <c r="H152" s="62">
        <f t="shared" si="17"/>
        <v>-245220.68000000017</v>
      </c>
      <c r="I152" s="54">
        <f t="shared" si="18"/>
        <v>0.93246040070933178</v>
      </c>
    </row>
    <row r="153" spans="1:9" s="2" customFormat="1" ht="27.75" customHeight="1" x14ac:dyDescent="0.2">
      <c r="A153" s="97" t="s">
        <v>11</v>
      </c>
      <c r="B153" s="11">
        <v>5</v>
      </c>
      <c r="C153" s="29">
        <v>1</v>
      </c>
      <c r="D153" s="20" t="s">
        <v>175</v>
      </c>
      <c r="E153" s="16">
        <v>240</v>
      </c>
      <c r="F153" s="110">
        <v>3630768.95</v>
      </c>
      <c r="G153" s="110">
        <v>3385548.27</v>
      </c>
      <c r="H153" s="63">
        <f t="shared" si="17"/>
        <v>-245220.68000000017</v>
      </c>
      <c r="I153" s="55">
        <f t="shared" si="18"/>
        <v>0.93246040070933178</v>
      </c>
    </row>
    <row r="154" spans="1:9" s="2" customFormat="1" ht="12.95" customHeight="1" x14ac:dyDescent="0.2">
      <c r="A154" s="99" t="s">
        <v>64</v>
      </c>
      <c r="B154" s="8">
        <v>5</v>
      </c>
      <c r="C154" s="30">
        <v>2</v>
      </c>
      <c r="D154" s="17"/>
      <c r="E154" s="4"/>
      <c r="F154" s="115">
        <f>F155</f>
        <v>26917430.870000001</v>
      </c>
      <c r="G154" s="115">
        <f>G155</f>
        <v>25353864.810000002</v>
      </c>
      <c r="H154" s="64">
        <f t="shared" si="17"/>
        <v>-1563566.0599999987</v>
      </c>
      <c r="I154" s="56">
        <f t="shared" si="18"/>
        <v>0.9419125076404441</v>
      </c>
    </row>
    <row r="155" spans="1:9" s="2" customFormat="1" ht="27.75" customHeight="1" x14ac:dyDescent="0.2">
      <c r="A155" s="96" t="s">
        <v>277</v>
      </c>
      <c r="B155" s="9">
        <v>5</v>
      </c>
      <c r="C155" s="31">
        <v>2</v>
      </c>
      <c r="D155" s="18" t="s">
        <v>170</v>
      </c>
      <c r="E155" s="5"/>
      <c r="F155" s="109">
        <f>F159+F156</f>
        <v>26917430.870000001</v>
      </c>
      <c r="G155" s="109">
        <f>G159+G156</f>
        <v>25353864.810000002</v>
      </c>
      <c r="H155" s="62">
        <f t="shared" si="17"/>
        <v>-1563566.0599999987</v>
      </c>
      <c r="I155" s="54">
        <f t="shared" si="18"/>
        <v>0.9419125076404441</v>
      </c>
    </row>
    <row r="156" spans="1:9" s="2" customFormat="1" ht="38.25" hidden="1" customHeight="1" x14ac:dyDescent="0.2">
      <c r="A156" s="96" t="s">
        <v>253</v>
      </c>
      <c r="B156" s="9">
        <v>5</v>
      </c>
      <c r="C156" s="31">
        <v>2</v>
      </c>
      <c r="D156" s="18" t="s">
        <v>252</v>
      </c>
      <c r="E156" s="5"/>
      <c r="F156" s="109">
        <f>F157</f>
        <v>0</v>
      </c>
      <c r="G156" s="109">
        <f>G157</f>
        <v>0</v>
      </c>
      <c r="H156" s="62">
        <f t="shared" ref="H156:H158" si="36">G156-F156</f>
        <v>0</v>
      </c>
      <c r="I156" s="54" t="e">
        <f t="shared" ref="I156:I158" si="37">G156/F156</f>
        <v>#DIV/0!</v>
      </c>
    </row>
    <row r="157" spans="1:9" s="45" customFormat="1" ht="66" hidden="1" customHeight="1" x14ac:dyDescent="0.2">
      <c r="A157" s="96" t="s">
        <v>255</v>
      </c>
      <c r="B157" s="9">
        <v>5</v>
      </c>
      <c r="C157" s="31">
        <v>2</v>
      </c>
      <c r="D157" s="18" t="s">
        <v>254</v>
      </c>
      <c r="E157" s="5"/>
      <c r="F157" s="109">
        <f>F158</f>
        <v>0</v>
      </c>
      <c r="G157" s="109">
        <f>G158</f>
        <v>0</v>
      </c>
      <c r="H157" s="62">
        <f t="shared" si="36"/>
        <v>0</v>
      </c>
      <c r="I157" s="54" t="e">
        <f t="shared" si="37"/>
        <v>#DIV/0!</v>
      </c>
    </row>
    <row r="158" spans="1:9" s="2" customFormat="1" ht="16.5" hidden="1" customHeight="1" x14ac:dyDescent="0.2">
      <c r="A158" s="97" t="s">
        <v>59</v>
      </c>
      <c r="B158" s="11">
        <v>5</v>
      </c>
      <c r="C158" s="29">
        <v>2</v>
      </c>
      <c r="D158" s="20" t="s">
        <v>254</v>
      </c>
      <c r="E158" s="16">
        <v>410</v>
      </c>
      <c r="F158" s="110"/>
      <c r="G158" s="110"/>
      <c r="H158" s="63">
        <f t="shared" si="36"/>
        <v>0</v>
      </c>
      <c r="I158" s="55" t="e">
        <f t="shared" si="37"/>
        <v>#DIV/0!</v>
      </c>
    </row>
    <row r="159" spans="1:9" s="2" customFormat="1" ht="37.5" customHeight="1" x14ac:dyDescent="0.2">
      <c r="A159" s="96" t="s">
        <v>60</v>
      </c>
      <c r="B159" s="9">
        <v>5</v>
      </c>
      <c r="C159" s="31">
        <v>2</v>
      </c>
      <c r="D159" s="18" t="s">
        <v>173</v>
      </c>
      <c r="E159" s="5"/>
      <c r="F159" s="109">
        <f>F160+F162+F166+F168+F170</f>
        <v>26917430.870000001</v>
      </c>
      <c r="G159" s="109">
        <f>G160+G162+G166+G168+G170</f>
        <v>25353864.810000002</v>
      </c>
      <c r="H159" s="62">
        <f t="shared" si="17"/>
        <v>-1563566.0599999987</v>
      </c>
      <c r="I159" s="54">
        <f t="shared" si="18"/>
        <v>0.9419125076404441</v>
      </c>
    </row>
    <row r="160" spans="1:9" s="45" customFormat="1" ht="27" customHeight="1" x14ac:dyDescent="0.2">
      <c r="A160" s="96" t="s">
        <v>65</v>
      </c>
      <c r="B160" s="9">
        <v>5</v>
      </c>
      <c r="C160" s="31">
        <v>2</v>
      </c>
      <c r="D160" s="18" t="s">
        <v>176</v>
      </c>
      <c r="E160" s="5"/>
      <c r="F160" s="109">
        <f>F161</f>
        <v>20500000</v>
      </c>
      <c r="G160" s="109">
        <f>G161</f>
        <v>20500000</v>
      </c>
      <c r="H160" s="62">
        <f t="shared" si="17"/>
        <v>0</v>
      </c>
      <c r="I160" s="54">
        <f t="shared" si="18"/>
        <v>1</v>
      </c>
    </row>
    <row r="161" spans="1:18" s="2" customFormat="1" ht="30" customHeight="1" x14ac:dyDescent="0.2">
      <c r="A161" s="97" t="s">
        <v>54</v>
      </c>
      <c r="B161" s="11">
        <v>5</v>
      </c>
      <c r="C161" s="29">
        <v>2</v>
      </c>
      <c r="D161" s="20" t="s">
        <v>176</v>
      </c>
      <c r="E161" s="16">
        <v>810</v>
      </c>
      <c r="F161" s="110">
        <v>20500000</v>
      </c>
      <c r="G161" s="110">
        <v>20500000</v>
      </c>
      <c r="H161" s="63">
        <f t="shared" si="17"/>
        <v>0</v>
      </c>
      <c r="I161" s="55">
        <f t="shared" si="18"/>
        <v>1</v>
      </c>
    </row>
    <row r="162" spans="1:18" s="45" customFormat="1" ht="18.75" customHeight="1" x14ac:dyDescent="0.2">
      <c r="A162" s="96" t="s">
        <v>66</v>
      </c>
      <c r="B162" s="9">
        <v>5</v>
      </c>
      <c r="C162" s="31">
        <v>2</v>
      </c>
      <c r="D162" s="18" t="s">
        <v>177</v>
      </c>
      <c r="E162" s="5"/>
      <c r="F162" s="109">
        <f>F163+F164+F165</f>
        <v>586645.56999999995</v>
      </c>
      <c r="G162" s="109">
        <f>G163+G164+G165</f>
        <v>418505.98</v>
      </c>
      <c r="H162" s="62">
        <f t="shared" si="17"/>
        <v>-168139.58999999997</v>
      </c>
      <c r="I162" s="54">
        <f t="shared" si="18"/>
        <v>0.71338811950800207</v>
      </c>
    </row>
    <row r="163" spans="1:18" s="2" customFormat="1" ht="21.95" customHeight="1" x14ac:dyDescent="0.2">
      <c r="A163" s="97" t="s">
        <v>11</v>
      </c>
      <c r="B163" s="11">
        <v>5</v>
      </c>
      <c r="C163" s="29">
        <v>2</v>
      </c>
      <c r="D163" s="20" t="s">
        <v>177</v>
      </c>
      <c r="E163" s="16">
        <v>240</v>
      </c>
      <c r="F163" s="110">
        <v>546240.56999999995</v>
      </c>
      <c r="G163" s="110">
        <v>378100.98</v>
      </c>
      <c r="H163" s="63">
        <f t="shared" si="17"/>
        <v>-168139.58999999997</v>
      </c>
      <c r="I163" s="55">
        <f t="shared" si="18"/>
        <v>0.69218765643862745</v>
      </c>
    </row>
    <row r="164" spans="1:18" s="2" customFormat="1" ht="16.5" customHeight="1" x14ac:dyDescent="0.2">
      <c r="A164" s="97" t="s">
        <v>59</v>
      </c>
      <c r="B164" s="11">
        <v>5</v>
      </c>
      <c r="C164" s="29">
        <v>2</v>
      </c>
      <c r="D164" s="20" t="s">
        <v>177</v>
      </c>
      <c r="E164" s="16">
        <v>410</v>
      </c>
      <c r="F164" s="110">
        <v>0</v>
      </c>
      <c r="G164" s="110">
        <v>0</v>
      </c>
      <c r="H164" s="63">
        <f t="shared" si="17"/>
        <v>0</v>
      </c>
      <c r="I164" s="55" t="e">
        <f t="shared" si="18"/>
        <v>#DIV/0!</v>
      </c>
    </row>
    <row r="165" spans="1:18" s="2" customFormat="1" ht="16.5" customHeight="1" x14ac:dyDescent="0.2">
      <c r="A165" s="97" t="s">
        <v>17</v>
      </c>
      <c r="B165" s="11">
        <v>5</v>
      </c>
      <c r="C165" s="29">
        <v>2</v>
      </c>
      <c r="D165" s="20" t="s">
        <v>177</v>
      </c>
      <c r="E165" s="20">
        <v>850</v>
      </c>
      <c r="F165" s="118">
        <v>40405</v>
      </c>
      <c r="G165" s="110">
        <v>40405</v>
      </c>
      <c r="H165" s="63">
        <f t="shared" si="17"/>
        <v>0</v>
      </c>
      <c r="I165" s="55">
        <f t="shared" si="18"/>
        <v>1</v>
      </c>
      <c r="J165" s="55">
        <f t="shared" ref="J165" si="38">H165/G165</f>
        <v>0</v>
      </c>
    </row>
    <row r="166" spans="1:18" s="45" customFormat="1" ht="25.5" customHeight="1" x14ac:dyDescent="0.2">
      <c r="A166" s="96" t="s">
        <v>238</v>
      </c>
      <c r="B166" s="9">
        <v>5</v>
      </c>
      <c r="C166" s="31">
        <v>2</v>
      </c>
      <c r="D166" s="18" t="s">
        <v>237</v>
      </c>
      <c r="E166" s="5"/>
      <c r="F166" s="109">
        <f>F167</f>
        <v>402616</v>
      </c>
      <c r="G166" s="109">
        <f>G167</f>
        <v>0</v>
      </c>
      <c r="H166" s="62">
        <f t="shared" ref="H166:H167" si="39">G166-F166</f>
        <v>-402616</v>
      </c>
      <c r="I166" s="54">
        <f t="shared" ref="I166:I167" si="40">G166/F166</f>
        <v>0</v>
      </c>
    </row>
    <row r="167" spans="1:18" s="2" customFormat="1" ht="28.5" customHeight="1" x14ac:dyDescent="0.2">
      <c r="A167" s="97" t="s">
        <v>54</v>
      </c>
      <c r="B167" s="11">
        <v>5</v>
      </c>
      <c r="C167" s="29">
        <v>2</v>
      </c>
      <c r="D167" s="20" t="s">
        <v>237</v>
      </c>
      <c r="E167" s="16">
        <v>810</v>
      </c>
      <c r="F167" s="110">
        <v>402616</v>
      </c>
      <c r="G167" s="110">
        <v>0</v>
      </c>
      <c r="H167" s="63">
        <f t="shared" si="39"/>
        <v>-402616</v>
      </c>
      <c r="I167" s="55">
        <f t="shared" si="40"/>
        <v>0</v>
      </c>
    </row>
    <row r="168" spans="1:18" s="2" customFormat="1" ht="28.5" customHeight="1" x14ac:dyDescent="0.2">
      <c r="A168" s="96" t="s">
        <v>331</v>
      </c>
      <c r="B168" s="9">
        <v>5</v>
      </c>
      <c r="C168" s="31">
        <v>2</v>
      </c>
      <c r="D168" s="18" t="s">
        <v>329</v>
      </c>
      <c r="E168" s="5"/>
      <c r="F168" s="109">
        <f>F169</f>
        <v>546798</v>
      </c>
      <c r="G168" s="109">
        <f>G169</f>
        <v>0</v>
      </c>
      <c r="H168" s="62">
        <f t="shared" si="17"/>
        <v>-546798</v>
      </c>
      <c r="I168" s="54">
        <f t="shared" si="18"/>
        <v>0</v>
      </c>
    </row>
    <row r="169" spans="1:18" s="2" customFormat="1" ht="14.25" customHeight="1" x14ac:dyDescent="0.2">
      <c r="A169" s="97" t="s">
        <v>59</v>
      </c>
      <c r="B169" s="11">
        <v>5</v>
      </c>
      <c r="C169" s="29">
        <v>2</v>
      </c>
      <c r="D169" s="20" t="s">
        <v>329</v>
      </c>
      <c r="E169" s="76">
        <v>410</v>
      </c>
      <c r="F169" s="110">
        <v>546798</v>
      </c>
      <c r="G169" s="110">
        <v>0</v>
      </c>
      <c r="H169" s="62">
        <f t="shared" si="17"/>
        <v>-546798</v>
      </c>
      <c r="I169" s="54">
        <f t="shared" si="18"/>
        <v>0</v>
      </c>
      <c r="P169" s="2" t="s">
        <v>314</v>
      </c>
    </row>
    <row r="170" spans="1:18" s="45" customFormat="1" ht="47.25" customHeight="1" x14ac:dyDescent="0.2">
      <c r="A170" s="96" t="s">
        <v>332</v>
      </c>
      <c r="B170" s="9">
        <v>5</v>
      </c>
      <c r="C170" s="31">
        <v>2</v>
      </c>
      <c r="D170" s="18" t="s">
        <v>330</v>
      </c>
      <c r="E170" s="5"/>
      <c r="F170" s="109">
        <f>F171</f>
        <v>4881371.3</v>
      </c>
      <c r="G170" s="109">
        <f>G171</f>
        <v>4435358.83</v>
      </c>
      <c r="H170" s="62">
        <f t="shared" si="17"/>
        <v>-446012.46999999974</v>
      </c>
      <c r="I170" s="54">
        <f t="shared" si="18"/>
        <v>0.90862967748427581</v>
      </c>
    </row>
    <row r="171" spans="1:18" s="2" customFormat="1" ht="21.75" customHeight="1" x14ac:dyDescent="0.2">
      <c r="A171" s="97" t="s">
        <v>11</v>
      </c>
      <c r="B171" s="11">
        <v>5</v>
      </c>
      <c r="C171" s="29">
        <v>2</v>
      </c>
      <c r="D171" s="20" t="s">
        <v>330</v>
      </c>
      <c r="E171" s="76">
        <v>240</v>
      </c>
      <c r="F171" s="110">
        <v>4881371.3</v>
      </c>
      <c r="G171" s="110">
        <v>4435358.83</v>
      </c>
      <c r="H171" s="63">
        <f t="shared" si="17"/>
        <v>-446012.46999999974</v>
      </c>
      <c r="I171" s="55">
        <f t="shared" si="18"/>
        <v>0.90862967748427581</v>
      </c>
    </row>
    <row r="172" spans="1:18" s="2" customFormat="1" ht="15" customHeight="1" x14ac:dyDescent="0.2">
      <c r="A172" s="87" t="s">
        <v>68</v>
      </c>
      <c r="B172" s="8">
        <v>5</v>
      </c>
      <c r="C172" s="30">
        <v>3</v>
      </c>
      <c r="D172" s="17"/>
      <c r="E172" s="4"/>
      <c r="F172" s="115">
        <f>F173+F186</f>
        <v>10482161.640000001</v>
      </c>
      <c r="G172" s="115">
        <f>G173+G186</f>
        <v>10146038.710000001</v>
      </c>
      <c r="H172" s="64">
        <f t="shared" si="17"/>
        <v>-336122.9299999997</v>
      </c>
      <c r="I172" s="56">
        <f t="shared" si="18"/>
        <v>0.9679338154148136</v>
      </c>
    </row>
    <row r="173" spans="1:18" s="2" customFormat="1" ht="29.25" customHeight="1" x14ac:dyDescent="0.2">
      <c r="A173" s="96" t="s">
        <v>274</v>
      </c>
      <c r="B173" s="9">
        <v>5</v>
      </c>
      <c r="C173" s="31">
        <v>3</v>
      </c>
      <c r="D173" s="18" t="s">
        <v>180</v>
      </c>
      <c r="E173" s="5"/>
      <c r="F173" s="109">
        <f>F174</f>
        <v>7646433.6400000006</v>
      </c>
      <c r="G173" s="109">
        <f>G174</f>
        <v>7427539.5099999998</v>
      </c>
      <c r="H173" s="62">
        <f t="shared" si="17"/>
        <v>-218894.13000000082</v>
      </c>
      <c r="I173" s="54">
        <f t="shared" si="18"/>
        <v>0.9713730426097047</v>
      </c>
      <c r="P173" s="2" t="s">
        <v>314</v>
      </c>
      <c r="R173" s="2" t="s">
        <v>314</v>
      </c>
    </row>
    <row r="174" spans="1:18" s="2" customFormat="1" ht="20.25" customHeight="1" x14ac:dyDescent="0.2">
      <c r="A174" s="96" t="s">
        <v>69</v>
      </c>
      <c r="B174" s="9">
        <v>5</v>
      </c>
      <c r="C174" s="31">
        <v>3</v>
      </c>
      <c r="D174" s="18" t="s">
        <v>181</v>
      </c>
      <c r="E174" s="5"/>
      <c r="F174" s="109">
        <f>F175+F180+F182+F184</f>
        <v>7646433.6400000006</v>
      </c>
      <c r="G174" s="109">
        <f>G175+G180+G182+G184</f>
        <v>7427539.5099999998</v>
      </c>
      <c r="H174" s="62">
        <f t="shared" si="17"/>
        <v>-218894.13000000082</v>
      </c>
      <c r="I174" s="54">
        <f t="shared" si="18"/>
        <v>0.9713730426097047</v>
      </c>
    </row>
    <row r="175" spans="1:18" s="45" customFormat="1" ht="21.95" customHeight="1" x14ac:dyDescent="0.2">
      <c r="A175" s="96" t="s">
        <v>70</v>
      </c>
      <c r="B175" s="9">
        <v>5</v>
      </c>
      <c r="C175" s="31">
        <v>3</v>
      </c>
      <c r="D175" s="18" t="s">
        <v>182</v>
      </c>
      <c r="E175" s="5"/>
      <c r="F175" s="109">
        <f>F177+F178+F176+F179</f>
        <v>3070012.93</v>
      </c>
      <c r="G175" s="109">
        <f>G177+G178+G176+G179</f>
        <v>2925582.4899999998</v>
      </c>
      <c r="H175" s="62">
        <f t="shared" si="17"/>
        <v>-144430.44000000041</v>
      </c>
      <c r="I175" s="54">
        <f t="shared" si="18"/>
        <v>0.95295445221463593</v>
      </c>
    </row>
    <row r="176" spans="1:18" s="45" customFormat="1" ht="16.5" customHeight="1" x14ac:dyDescent="0.2">
      <c r="A176" s="97" t="s">
        <v>76</v>
      </c>
      <c r="B176" s="11">
        <v>5</v>
      </c>
      <c r="C176" s="29">
        <v>3</v>
      </c>
      <c r="D176" s="20" t="s">
        <v>182</v>
      </c>
      <c r="E176" s="16">
        <v>110</v>
      </c>
      <c r="F176" s="110">
        <v>1713380.3</v>
      </c>
      <c r="G176" s="110">
        <v>1697834.3</v>
      </c>
      <c r="H176" s="63">
        <f t="shared" ref="H176:H177" si="41">G176-F176</f>
        <v>-15546</v>
      </c>
      <c r="I176" s="103">
        <f t="shared" ref="I176:I177" si="42">G176/F176</f>
        <v>0.99092670786514825</v>
      </c>
    </row>
    <row r="177" spans="1:18" s="2" customFormat="1" ht="26.25" customHeight="1" x14ac:dyDescent="0.2">
      <c r="A177" s="97" t="s">
        <v>11</v>
      </c>
      <c r="B177" s="11">
        <v>5</v>
      </c>
      <c r="C177" s="29">
        <v>3</v>
      </c>
      <c r="D177" s="20" t="s">
        <v>182</v>
      </c>
      <c r="E177" s="16">
        <v>240</v>
      </c>
      <c r="F177" s="110">
        <v>483455.15</v>
      </c>
      <c r="G177" s="110">
        <v>354570.71</v>
      </c>
      <c r="H177" s="63">
        <f t="shared" si="41"/>
        <v>-128884.44</v>
      </c>
      <c r="I177" s="103">
        <f t="shared" si="42"/>
        <v>0.73340972787237868</v>
      </c>
    </row>
    <row r="178" spans="1:18" s="2" customFormat="1" ht="13.5" customHeight="1" x14ac:dyDescent="0.2">
      <c r="A178" s="97" t="s">
        <v>62</v>
      </c>
      <c r="B178" s="11">
        <v>5</v>
      </c>
      <c r="C178" s="29">
        <v>3</v>
      </c>
      <c r="D178" s="20" t="s">
        <v>182</v>
      </c>
      <c r="E178" s="16">
        <v>540</v>
      </c>
      <c r="F178" s="110">
        <v>873171</v>
      </c>
      <c r="G178" s="110">
        <v>873171</v>
      </c>
      <c r="H178" s="63">
        <f t="shared" si="17"/>
        <v>0</v>
      </c>
      <c r="I178" s="55">
        <f t="shared" si="18"/>
        <v>1</v>
      </c>
    </row>
    <row r="179" spans="1:18" s="2" customFormat="1" ht="13.5" customHeight="1" x14ac:dyDescent="0.2">
      <c r="A179" s="97" t="s">
        <v>17</v>
      </c>
      <c r="B179" s="11">
        <v>5</v>
      </c>
      <c r="C179" s="29">
        <v>3</v>
      </c>
      <c r="D179" s="20" t="s">
        <v>182</v>
      </c>
      <c r="E179" s="73">
        <v>850</v>
      </c>
      <c r="F179" s="110">
        <v>6.48</v>
      </c>
      <c r="G179" s="110">
        <v>6.48</v>
      </c>
      <c r="H179" s="63">
        <f t="shared" ref="H179" si="43">G179-F179</f>
        <v>0</v>
      </c>
      <c r="I179" s="55">
        <f t="shared" ref="I179" si="44">G179/F179</f>
        <v>1</v>
      </c>
    </row>
    <row r="180" spans="1:18" s="45" customFormat="1" ht="29.25" customHeight="1" x14ac:dyDescent="0.2">
      <c r="A180" s="96" t="s">
        <v>71</v>
      </c>
      <c r="B180" s="9">
        <v>5</v>
      </c>
      <c r="C180" s="31">
        <v>3</v>
      </c>
      <c r="D180" s="18" t="s">
        <v>183</v>
      </c>
      <c r="E180" s="5"/>
      <c r="F180" s="109">
        <f>F181</f>
        <v>1646518.46</v>
      </c>
      <c r="G180" s="109">
        <f>G181</f>
        <v>1646518.46</v>
      </c>
      <c r="H180" s="62">
        <f t="shared" si="17"/>
        <v>0</v>
      </c>
      <c r="I180" s="54">
        <f t="shared" si="18"/>
        <v>1</v>
      </c>
    </row>
    <row r="181" spans="1:18" s="2" customFormat="1" ht="26.25" customHeight="1" x14ac:dyDescent="0.2">
      <c r="A181" s="97" t="s">
        <v>11</v>
      </c>
      <c r="B181" s="11">
        <v>5</v>
      </c>
      <c r="C181" s="29">
        <v>3</v>
      </c>
      <c r="D181" s="20" t="s">
        <v>183</v>
      </c>
      <c r="E181" s="16">
        <v>240</v>
      </c>
      <c r="F181" s="110">
        <v>1646518.46</v>
      </c>
      <c r="G181" s="110">
        <v>1646518.46</v>
      </c>
      <c r="H181" s="63">
        <f t="shared" ref="H181" si="45">G181-F181</f>
        <v>0</v>
      </c>
      <c r="I181" s="55">
        <f t="shared" ref="I181" si="46">G181/F181</f>
        <v>1</v>
      </c>
      <c r="N181" s="2" t="s">
        <v>314</v>
      </c>
      <c r="P181" s="2" t="s">
        <v>314</v>
      </c>
    </row>
    <row r="182" spans="1:18" s="2" customFormat="1" ht="26.25" customHeight="1" x14ac:dyDescent="0.2">
      <c r="A182" s="96" t="s">
        <v>335</v>
      </c>
      <c r="B182" s="9">
        <v>5</v>
      </c>
      <c r="C182" s="31">
        <v>3</v>
      </c>
      <c r="D182" s="18" t="s">
        <v>333</v>
      </c>
      <c r="E182" s="73"/>
      <c r="F182" s="109">
        <f>F183</f>
        <v>204000</v>
      </c>
      <c r="G182" s="109">
        <f>G183</f>
        <v>204000</v>
      </c>
      <c r="H182" s="63">
        <f t="shared" ref="H182:H191" si="47">G182-F182</f>
        <v>0</v>
      </c>
      <c r="I182" s="55">
        <f t="shared" ref="I182:I191" si="48">G182/F182</f>
        <v>1</v>
      </c>
    </row>
    <row r="183" spans="1:18" s="2" customFormat="1" ht="15.75" customHeight="1" x14ac:dyDescent="0.2">
      <c r="A183" s="97" t="s">
        <v>62</v>
      </c>
      <c r="B183" s="11">
        <v>5</v>
      </c>
      <c r="C183" s="29">
        <v>3</v>
      </c>
      <c r="D183" s="20" t="s">
        <v>333</v>
      </c>
      <c r="E183" s="73">
        <v>540</v>
      </c>
      <c r="F183" s="110">
        <v>204000</v>
      </c>
      <c r="G183" s="110">
        <v>204000</v>
      </c>
      <c r="H183" s="63">
        <f t="shared" si="47"/>
        <v>0</v>
      </c>
      <c r="I183" s="55">
        <f t="shared" si="48"/>
        <v>1</v>
      </c>
      <c r="P183" s="2" t="s">
        <v>314</v>
      </c>
    </row>
    <row r="184" spans="1:18" s="2" customFormat="1" ht="26.25" customHeight="1" x14ac:dyDescent="0.2">
      <c r="A184" s="96" t="s">
        <v>336</v>
      </c>
      <c r="B184" s="9">
        <v>5</v>
      </c>
      <c r="C184" s="31">
        <v>3</v>
      </c>
      <c r="D184" s="18" t="s">
        <v>334</v>
      </c>
      <c r="E184" s="73"/>
      <c r="F184" s="109">
        <f>F185</f>
        <v>2725902.25</v>
      </c>
      <c r="G184" s="109">
        <f>G185</f>
        <v>2651438.56</v>
      </c>
      <c r="H184" s="63">
        <f t="shared" si="47"/>
        <v>-74463.689999999944</v>
      </c>
      <c r="I184" s="55">
        <f t="shared" si="48"/>
        <v>0.9726829199396273</v>
      </c>
    </row>
    <row r="185" spans="1:18" s="2" customFormat="1" ht="26.25" customHeight="1" x14ac:dyDescent="0.2">
      <c r="A185" s="97" t="s">
        <v>11</v>
      </c>
      <c r="B185" s="11">
        <v>5</v>
      </c>
      <c r="C185" s="29">
        <v>3</v>
      </c>
      <c r="D185" s="20" t="s">
        <v>334</v>
      </c>
      <c r="E185" s="73">
        <v>240</v>
      </c>
      <c r="F185" s="110">
        <v>2725902.25</v>
      </c>
      <c r="G185" s="110">
        <v>2651438.56</v>
      </c>
      <c r="H185" s="63">
        <f t="shared" ref="H185" si="49">G185-F185</f>
        <v>-74463.689999999944</v>
      </c>
      <c r="I185" s="55">
        <f t="shared" ref="I185" si="50">G185/F185</f>
        <v>0.9726829199396273</v>
      </c>
    </row>
    <row r="186" spans="1:18" s="2" customFormat="1" ht="26.25" customHeight="1" x14ac:dyDescent="0.2">
      <c r="A186" s="96" t="s">
        <v>337</v>
      </c>
      <c r="B186" s="9">
        <v>5</v>
      </c>
      <c r="C186" s="31">
        <v>3</v>
      </c>
      <c r="D186" s="18" t="s">
        <v>156</v>
      </c>
      <c r="E186" s="73"/>
      <c r="F186" s="109">
        <f>F187</f>
        <v>2835728</v>
      </c>
      <c r="G186" s="109">
        <f>G187</f>
        <v>2718499.2</v>
      </c>
      <c r="H186" s="63">
        <f t="shared" ref="H186:H190" si="51">G186-F186</f>
        <v>-117228.79999999981</v>
      </c>
      <c r="I186" s="55">
        <f t="shared" ref="I186:I190" si="52">G186/F186</f>
        <v>0.95866006894878497</v>
      </c>
    </row>
    <row r="187" spans="1:18" s="2" customFormat="1" ht="26.25" customHeight="1" x14ac:dyDescent="0.2">
      <c r="A187" s="96" t="s">
        <v>31</v>
      </c>
      <c r="B187" s="9">
        <v>5</v>
      </c>
      <c r="C187" s="31">
        <v>3</v>
      </c>
      <c r="D187" s="18" t="s">
        <v>157</v>
      </c>
      <c r="E187" s="73"/>
      <c r="F187" s="109">
        <f>F188+F190</f>
        <v>2835728</v>
      </c>
      <c r="G187" s="109">
        <f>G188+G190</f>
        <v>2718499.2</v>
      </c>
      <c r="H187" s="63">
        <f t="shared" si="51"/>
        <v>-117228.79999999981</v>
      </c>
      <c r="I187" s="55">
        <f t="shared" si="52"/>
        <v>0.95866006894878497</v>
      </c>
      <c r="M187" s="2" t="s">
        <v>314</v>
      </c>
      <c r="N187" s="2" t="s">
        <v>314</v>
      </c>
    </row>
    <row r="188" spans="1:18" s="2" customFormat="1" ht="26.25" customHeight="1" x14ac:dyDescent="0.2">
      <c r="A188" s="96" t="s">
        <v>67</v>
      </c>
      <c r="B188" s="9">
        <v>5</v>
      </c>
      <c r="C188" s="31">
        <v>3</v>
      </c>
      <c r="D188" s="18" t="s">
        <v>178</v>
      </c>
      <c r="E188" s="73"/>
      <c r="F188" s="109">
        <f>F189</f>
        <v>1692929</v>
      </c>
      <c r="G188" s="109">
        <f>G189</f>
        <v>1622943.77</v>
      </c>
      <c r="H188" s="63">
        <f t="shared" si="51"/>
        <v>-69985.229999999981</v>
      </c>
      <c r="I188" s="55">
        <f t="shared" si="52"/>
        <v>0.95866026868226606</v>
      </c>
      <c r="N188" s="2" t="s">
        <v>314</v>
      </c>
      <c r="O188" s="2" t="s">
        <v>314</v>
      </c>
      <c r="P188" s="2" t="s">
        <v>314</v>
      </c>
    </row>
    <row r="189" spans="1:18" s="2" customFormat="1" ht="26.25" customHeight="1" x14ac:dyDescent="0.2">
      <c r="A189" s="97" t="s">
        <v>11</v>
      </c>
      <c r="B189" s="11">
        <v>5</v>
      </c>
      <c r="C189" s="29">
        <v>3</v>
      </c>
      <c r="D189" s="20" t="s">
        <v>178</v>
      </c>
      <c r="E189" s="73">
        <v>240</v>
      </c>
      <c r="F189" s="110">
        <v>1692929</v>
      </c>
      <c r="G189" s="110">
        <v>1622943.77</v>
      </c>
      <c r="H189" s="63">
        <f t="shared" si="51"/>
        <v>-69985.229999999981</v>
      </c>
      <c r="I189" s="55">
        <f t="shared" si="52"/>
        <v>0.95866026868226606</v>
      </c>
      <c r="L189" s="2" t="s">
        <v>314</v>
      </c>
      <c r="R189" s="2" t="s">
        <v>314</v>
      </c>
    </row>
    <row r="190" spans="1:18" s="2" customFormat="1" ht="26.25" customHeight="1" x14ac:dyDescent="0.2">
      <c r="A190" s="96" t="s">
        <v>32</v>
      </c>
      <c r="B190" s="9">
        <v>5</v>
      </c>
      <c r="C190" s="31">
        <v>3</v>
      </c>
      <c r="D190" s="18" t="s">
        <v>179</v>
      </c>
      <c r="E190" s="73"/>
      <c r="F190" s="109">
        <f>F191</f>
        <v>1142799</v>
      </c>
      <c r="G190" s="109">
        <f>G191</f>
        <v>1095555.43</v>
      </c>
      <c r="H190" s="63">
        <f t="shared" si="51"/>
        <v>-47243.570000000065</v>
      </c>
      <c r="I190" s="55">
        <f t="shared" si="52"/>
        <v>0.95865977306595462</v>
      </c>
    </row>
    <row r="191" spans="1:18" s="2" customFormat="1" ht="26.25" customHeight="1" x14ac:dyDescent="0.2">
      <c r="A191" s="97" t="s">
        <v>11</v>
      </c>
      <c r="B191" s="11">
        <v>5</v>
      </c>
      <c r="C191" s="29">
        <v>3</v>
      </c>
      <c r="D191" s="20" t="s">
        <v>179</v>
      </c>
      <c r="E191" s="73">
        <v>240</v>
      </c>
      <c r="F191" s="110">
        <v>1142799</v>
      </c>
      <c r="G191" s="110">
        <v>1095555.43</v>
      </c>
      <c r="H191" s="63">
        <f t="shared" si="47"/>
        <v>-47243.570000000065</v>
      </c>
      <c r="I191" s="55">
        <f t="shared" si="48"/>
        <v>0.95865977306595462</v>
      </c>
      <c r="N191" s="2" t="s">
        <v>314</v>
      </c>
    </row>
    <row r="192" spans="1:18" s="2" customFormat="1" ht="12.95" customHeight="1" x14ac:dyDescent="0.2">
      <c r="A192" s="99" t="s">
        <v>72</v>
      </c>
      <c r="B192" s="8">
        <v>7</v>
      </c>
      <c r="C192" s="17"/>
      <c r="D192" s="17"/>
      <c r="E192" s="4"/>
      <c r="F192" s="115">
        <f>F193+F230+F294+F336+F346+F323</f>
        <v>706785517.7700001</v>
      </c>
      <c r="G192" s="115">
        <f>G193+G230+G294+G336+G346+G323</f>
        <v>674858909.13000011</v>
      </c>
      <c r="H192" s="64">
        <f t="shared" si="17"/>
        <v>-31926608.639999986</v>
      </c>
      <c r="I192" s="56">
        <f t="shared" si="18"/>
        <v>0.95482843403366191</v>
      </c>
      <c r="P192" s="2" t="s">
        <v>314</v>
      </c>
    </row>
    <row r="193" spans="1:18" s="2" customFormat="1" ht="16.5" customHeight="1" x14ac:dyDescent="0.2">
      <c r="A193" s="99" t="s">
        <v>73</v>
      </c>
      <c r="B193" s="8">
        <v>7</v>
      </c>
      <c r="C193" s="30">
        <v>1</v>
      </c>
      <c r="D193" s="17"/>
      <c r="E193" s="4"/>
      <c r="F193" s="115">
        <f>F194+F197</f>
        <v>224488530.03000003</v>
      </c>
      <c r="G193" s="115">
        <f>G194+G197</f>
        <v>213203999.86000004</v>
      </c>
      <c r="H193" s="64">
        <f t="shared" si="17"/>
        <v>-11284530.169999987</v>
      </c>
      <c r="I193" s="56">
        <f t="shared" si="18"/>
        <v>0.94973226396692978</v>
      </c>
    </row>
    <row r="194" spans="1:18" s="2" customFormat="1" ht="40.5" customHeight="1" x14ac:dyDescent="0.2">
      <c r="A194" s="99" t="s">
        <v>342</v>
      </c>
      <c r="B194" s="9">
        <v>7</v>
      </c>
      <c r="C194" s="31">
        <v>1</v>
      </c>
      <c r="D194" s="18" t="s">
        <v>319</v>
      </c>
      <c r="E194" s="4"/>
      <c r="F194" s="115">
        <f>F195</f>
        <v>35000</v>
      </c>
      <c r="G194" s="115">
        <f>G195</f>
        <v>34906</v>
      </c>
      <c r="H194" s="64">
        <f t="shared" ref="H194:H196" si="53">G194-F194</f>
        <v>-94</v>
      </c>
      <c r="I194" s="56">
        <f t="shared" ref="I194:I196" si="54">G194/F194</f>
        <v>0.99731428571428571</v>
      </c>
    </row>
    <row r="195" spans="1:18" s="2" customFormat="1" ht="22.5" customHeight="1" x14ac:dyDescent="0.2">
      <c r="A195" s="99" t="s">
        <v>343</v>
      </c>
      <c r="B195" s="9">
        <v>7</v>
      </c>
      <c r="C195" s="31">
        <v>1</v>
      </c>
      <c r="D195" s="18" t="s">
        <v>341</v>
      </c>
      <c r="E195" s="4"/>
      <c r="F195" s="115">
        <f>F196</f>
        <v>35000</v>
      </c>
      <c r="G195" s="115">
        <f>G196</f>
        <v>34906</v>
      </c>
      <c r="H195" s="64">
        <f t="shared" si="53"/>
        <v>-94</v>
      </c>
      <c r="I195" s="56">
        <f t="shared" si="54"/>
        <v>0.99731428571428571</v>
      </c>
      <c r="N195" s="2" t="s">
        <v>314</v>
      </c>
    </row>
    <row r="196" spans="1:18" s="2" customFormat="1" ht="19.5" customHeight="1" x14ac:dyDescent="0.2">
      <c r="A196" s="97" t="s">
        <v>11</v>
      </c>
      <c r="B196" s="104">
        <v>7</v>
      </c>
      <c r="C196" s="105">
        <v>1</v>
      </c>
      <c r="D196" s="20" t="s">
        <v>341</v>
      </c>
      <c r="E196" s="106">
        <v>240</v>
      </c>
      <c r="F196" s="119">
        <v>35000</v>
      </c>
      <c r="G196" s="119">
        <v>34906</v>
      </c>
      <c r="H196" s="107">
        <f t="shared" si="53"/>
        <v>-94</v>
      </c>
      <c r="I196" s="108">
        <f t="shared" si="54"/>
        <v>0.99731428571428571</v>
      </c>
      <c r="P196" s="2" t="s">
        <v>314</v>
      </c>
      <c r="Q196" s="2" t="s">
        <v>314</v>
      </c>
    </row>
    <row r="197" spans="1:18" s="2" customFormat="1" ht="27.75" customHeight="1" x14ac:dyDescent="0.2">
      <c r="A197" s="96" t="s">
        <v>13</v>
      </c>
      <c r="B197" s="9">
        <v>7</v>
      </c>
      <c r="C197" s="31">
        <v>1</v>
      </c>
      <c r="D197" s="18" t="s">
        <v>143</v>
      </c>
      <c r="E197" s="5"/>
      <c r="F197" s="109">
        <f>F198</f>
        <v>224453530.03000003</v>
      </c>
      <c r="G197" s="109">
        <f>G198</f>
        <v>213169093.86000004</v>
      </c>
      <c r="H197" s="62">
        <f t="shared" si="17"/>
        <v>-11284436.169999987</v>
      </c>
      <c r="I197" s="54">
        <f t="shared" si="18"/>
        <v>0.94972484429854265</v>
      </c>
      <c r="M197" s="2" t="s">
        <v>314</v>
      </c>
      <c r="Q197" s="2" t="s">
        <v>314</v>
      </c>
    </row>
    <row r="198" spans="1:18" s="2" customFormat="1" ht="21.95" customHeight="1" x14ac:dyDescent="0.2">
      <c r="A198" s="96" t="s">
        <v>14</v>
      </c>
      <c r="B198" s="9">
        <v>7</v>
      </c>
      <c r="C198" s="31">
        <v>1</v>
      </c>
      <c r="D198" s="18" t="s">
        <v>144</v>
      </c>
      <c r="E198" s="5"/>
      <c r="F198" s="109">
        <f>F199+F218+F222+F225+F227</f>
        <v>224453530.03000003</v>
      </c>
      <c r="G198" s="109">
        <f>G199+G218+G222+G225+G227</f>
        <v>213169093.86000004</v>
      </c>
      <c r="H198" s="62">
        <f t="shared" si="17"/>
        <v>-11284436.169999987</v>
      </c>
      <c r="I198" s="54">
        <f t="shared" si="18"/>
        <v>0.94972484429854265</v>
      </c>
    </row>
    <row r="199" spans="1:18" s="2" customFormat="1" ht="23.25" customHeight="1" x14ac:dyDescent="0.2">
      <c r="A199" s="96" t="s">
        <v>74</v>
      </c>
      <c r="B199" s="9">
        <v>7</v>
      </c>
      <c r="C199" s="31">
        <v>1</v>
      </c>
      <c r="D199" s="18" t="s">
        <v>184</v>
      </c>
      <c r="E199" s="5"/>
      <c r="F199" s="109">
        <f>F200+F206+F204+F214+F212+F216</f>
        <v>194292211.01000002</v>
      </c>
      <c r="G199" s="109">
        <f>G200+G206+G204+G214+G212+G216</f>
        <v>183013928.50000003</v>
      </c>
      <c r="H199" s="62">
        <f t="shared" si="17"/>
        <v>-11278282.50999999</v>
      </c>
      <c r="I199" s="54">
        <f t="shared" si="18"/>
        <v>0.94195195756241867</v>
      </c>
    </row>
    <row r="200" spans="1:18" s="45" customFormat="1" ht="48.75" customHeight="1" x14ac:dyDescent="0.2">
      <c r="A200" s="96" t="s">
        <v>75</v>
      </c>
      <c r="B200" s="9">
        <v>7</v>
      </c>
      <c r="C200" s="31">
        <v>1</v>
      </c>
      <c r="D200" s="18" t="s">
        <v>185</v>
      </c>
      <c r="E200" s="5"/>
      <c r="F200" s="109">
        <f>F201+F202+F203</f>
        <v>122498477.93000001</v>
      </c>
      <c r="G200" s="109">
        <f>G201+G202+G203</f>
        <v>120433913.37</v>
      </c>
      <c r="H200" s="62">
        <f t="shared" si="17"/>
        <v>-2064564.5600000024</v>
      </c>
      <c r="I200" s="54">
        <f t="shared" si="18"/>
        <v>0.98314620234563432</v>
      </c>
      <c r="P200" s="45" t="s">
        <v>314</v>
      </c>
    </row>
    <row r="201" spans="1:18" s="2" customFormat="1" ht="18.75" customHeight="1" x14ac:dyDescent="0.2">
      <c r="A201" s="97" t="s">
        <v>76</v>
      </c>
      <c r="B201" s="11">
        <v>7</v>
      </c>
      <c r="C201" s="29">
        <v>1</v>
      </c>
      <c r="D201" s="20" t="s">
        <v>185</v>
      </c>
      <c r="E201" s="16">
        <v>110</v>
      </c>
      <c r="F201" s="110">
        <v>112937141.29000001</v>
      </c>
      <c r="G201" s="110">
        <v>110978815.73</v>
      </c>
      <c r="H201" s="63">
        <f t="shared" ref="H201:H349" si="55">G201-F201</f>
        <v>-1958325.5600000024</v>
      </c>
      <c r="I201" s="55">
        <f t="shared" ref="I201:I349" si="56">G201/F201</f>
        <v>0.98266003957926107</v>
      </c>
      <c r="N201" s="2" t="s">
        <v>314</v>
      </c>
    </row>
    <row r="202" spans="1:18" s="2" customFormat="1" ht="21.95" customHeight="1" x14ac:dyDescent="0.2">
      <c r="A202" s="97" t="s">
        <v>11</v>
      </c>
      <c r="B202" s="11">
        <v>7</v>
      </c>
      <c r="C202" s="29">
        <v>1</v>
      </c>
      <c r="D202" s="20" t="s">
        <v>185</v>
      </c>
      <c r="E202" s="16">
        <v>240</v>
      </c>
      <c r="F202" s="110">
        <v>9224907.7300000004</v>
      </c>
      <c r="G202" s="110">
        <v>9149765.5299999993</v>
      </c>
      <c r="H202" s="63">
        <f t="shared" si="55"/>
        <v>-75142.200000001118</v>
      </c>
      <c r="I202" s="55">
        <f t="shared" si="56"/>
        <v>0.99185442259160661</v>
      </c>
    </row>
    <row r="203" spans="1:18" s="2" customFormat="1" ht="21.95" customHeight="1" x14ac:dyDescent="0.2">
      <c r="A203" s="92" t="s">
        <v>112</v>
      </c>
      <c r="B203" s="11">
        <v>7</v>
      </c>
      <c r="C203" s="29">
        <v>1</v>
      </c>
      <c r="D203" s="20" t="s">
        <v>185</v>
      </c>
      <c r="E203" s="16">
        <v>320</v>
      </c>
      <c r="F203" s="110">
        <v>336428.91</v>
      </c>
      <c r="G203" s="110">
        <v>305332.11</v>
      </c>
      <c r="H203" s="63">
        <f t="shared" ref="H203" si="57">G203-F203</f>
        <v>-31096.799999999988</v>
      </c>
      <c r="I203" s="55">
        <f t="shared" ref="I203" si="58">G203/F203</f>
        <v>0.90756799110991981</v>
      </c>
    </row>
    <row r="204" spans="1:18" s="45" customFormat="1" ht="25.5" customHeight="1" x14ac:dyDescent="0.2">
      <c r="A204" s="96" t="s">
        <v>117</v>
      </c>
      <c r="B204" s="9">
        <v>7</v>
      </c>
      <c r="C204" s="31">
        <v>1</v>
      </c>
      <c r="D204" s="18" t="s">
        <v>218</v>
      </c>
      <c r="E204" s="5"/>
      <c r="F204" s="109">
        <f>F205</f>
        <v>1000000</v>
      </c>
      <c r="G204" s="109">
        <f>G205</f>
        <v>1000000</v>
      </c>
      <c r="H204" s="62">
        <f t="shared" si="55"/>
        <v>0</v>
      </c>
      <c r="I204" s="54">
        <f t="shared" si="56"/>
        <v>1</v>
      </c>
    </row>
    <row r="205" spans="1:18" s="2" customFormat="1" ht="21.95" customHeight="1" x14ac:dyDescent="0.2">
      <c r="A205" s="97" t="s">
        <v>11</v>
      </c>
      <c r="B205" s="11">
        <v>7</v>
      </c>
      <c r="C205" s="29">
        <v>1</v>
      </c>
      <c r="D205" s="20" t="s">
        <v>218</v>
      </c>
      <c r="E205" s="16">
        <v>240</v>
      </c>
      <c r="F205" s="110">
        <v>1000000</v>
      </c>
      <c r="G205" s="110">
        <v>1000000</v>
      </c>
      <c r="H205" s="63">
        <f t="shared" ref="H205" si="59">G205-F205</f>
        <v>0</v>
      </c>
      <c r="I205" s="55">
        <f t="shared" ref="I205" si="60">G205/F205</f>
        <v>1</v>
      </c>
    </row>
    <row r="206" spans="1:18" s="45" customFormat="1" ht="28.5" customHeight="1" x14ac:dyDescent="0.2">
      <c r="A206" s="96" t="s">
        <v>77</v>
      </c>
      <c r="B206" s="9">
        <v>7</v>
      </c>
      <c r="C206" s="31">
        <v>1</v>
      </c>
      <c r="D206" s="18" t="s">
        <v>186</v>
      </c>
      <c r="E206" s="5"/>
      <c r="F206" s="109">
        <f>F207+F208+F210+F211+F209</f>
        <v>70244402.310000002</v>
      </c>
      <c r="G206" s="109">
        <f>G207+G208+G210+G211+G209</f>
        <v>61031434.360000007</v>
      </c>
      <c r="H206" s="62">
        <f t="shared" si="55"/>
        <v>-9212967.9499999955</v>
      </c>
      <c r="I206" s="54">
        <f t="shared" si="56"/>
        <v>0.86884409793478401</v>
      </c>
    </row>
    <row r="207" spans="1:18" s="2" customFormat="1" ht="17.25" customHeight="1" x14ac:dyDescent="0.2">
      <c r="A207" s="97" t="s">
        <v>76</v>
      </c>
      <c r="B207" s="11">
        <v>7</v>
      </c>
      <c r="C207" s="29">
        <v>1</v>
      </c>
      <c r="D207" s="20" t="s">
        <v>186</v>
      </c>
      <c r="E207" s="16">
        <v>110</v>
      </c>
      <c r="F207" s="110">
        <v>15444832.460000001</v>
      </c>
      <c r="G207" s="110">
        <v>15042892.310000001</v>
      </c>
      <c r="H207" s="63">
        <f t="shared" si="55"/>
        <v>-401940.15000000037</v>
      </c>
      <c r="I207" s="55">
        <f t="shared" si="56"/>
        <v>0.97397575201667153</v>
      </c>
    </row>
    <row r="208" spans="1:18" s="2" customFormat="1" ht="24.75" customHeight="1" x14ac:dyDescent="0.2">
      <c r="A208" s="97" t="s">
        <v>11</v>
      </c>
      <c r="B208" s="11">
        <v>7</v>
      </c>
      <c r="C208" s="29">
        <v>1</v>
      </c>
      <c r="D208" s="20" t="s">
        <v>186</v>
      </c>
      <c r="E208" s="16">
        <v>240</v>
      </c>
      <c r="F208" s="110">
        <f>53371265.51+45000</f>
        <v>53416265.509999998</v>
      </c>
      <c r="G208" s="110">
        <v>44680621.07</v>
      </c>
      <c r="H208" s="63">
        <f t="shared" si="55"/>
        <v>-8735644.4399999976</v>
      </c>
      <c r="I208" s="55">
        <f t="shared" si="56"/>
        <v>0.8364609664004945</v>
      </c>
      <c r="M208" s="2" t="s">
        <v>314</v>
      </c>
      <c r="R208" s="2" t="s">
        <v>314</v>
      </c>
    </row>
    <row r="209" spans="1:16" s="2" customFormat="1" ht="21.75" customHeight="1" x14ac:dyDescent="0.2">
      <c r="A209" s="92" t="s">
        <v>112</v>
      </c>
      <c r="B209" s="11">
        <v>7</v>
      </c>
      <c r="C209" s="29">
        <v>1</v>
      </c>
      <c r="D209" s="20" t="s">
        <v>186</v>
      </c>
      <c r="E209" s="16">
        <v>320</v>
      </c>
      <c r="F209" s="110">
        <v>0</v>
      </c>
      <c r="G209" s="110">
        <v>0</v>
      </c>
      <c r="H209" s="63">
        <f t="shared" si="55"/>
        <v>0</v>
      </c>
      <c r="I209" s="55">
        <v>0</v>
      </c>
      <c r="O209" s="2" t="s">
        <v>314</v>
      </c>
    </row>
    <row r="210" spans="1:16" s="2" customFormat="1" ht="11.1" customHeight="1" x14ac:dyDescent="0.2">
      <c r="A210" s="97" t="s">
        <v>34</v>
      </c>
      <c r="B210" s="11">
        <v>7</v>
      </c>
      <c r="C210" s="29">
        <v>1</v>
      </c>
      <c r="D210" s="20" t="s">
        <v>186</v>
      </c>
      <c r="E210" s="16">
        <v>830</v>
      </c>
      <c r="F210" s="110">
        <v>204536.39</v>
      </c>
      <c r="G210" s="110">
        <v>204536.39</v>
      </c>
      <c r="H210" s="63">
        <f t="shared" si="55"/>
        <v>0</v>
      </c>
      <c r="I210" s="55">
        <f t="shared" si="56"/>
        <v>1</v>
      </c>
    </row>
    <row r="211" spans="1:16" s="2" customFormat="1" ht="12" customHeight="1" x14ac:dyDescent="0.2">
      <c r="A211" s="97" t="s">
        <v>17</v>
      </c>
      <c r="B211" s="11">
        <v>7</v>
      </c>
      <c r="C211" s="29">
        <v>1</v>
      </c>
      <c r="D211" s="20" t="s">
        <v>186</v>
      </c>
      <c r="E211" s="16">
        <v>850</v>
      </c>
      <c r="F211" s="110">
        <v>1178767.95</v>
      </c>
      <c r="G211" s="110">
        <v>1103384.5900000001</v>
      </c>
      <c r="H211" s="63">
        <f t="shared" si="55"/>
        <v>-75383.35999999987</v>
      </c>
      <c r="I211" s="55">
        <f t="shared" si="56"/>
        <v>0.9360490247465586</v>
      </c>
    </row>
    <row r="212" spans="1:16" s="2" customFormat="1" ht="26.25" customHeight="1" x14ac:dyDescent="0.2">
      <c r="A212" s="97" t="s">
        <v>339</v>
      </c>
      <c r="B212" s="9">
        <v>7</v>
      </c>
      <c r="C212" s="31">
        <v>1</v>
      </c>
      <c r="D212" s="18" t="s">
        <v>338</v>
      </c>
      <c r="E212" s="5"/>
      <c r="F212" s="110">
        <f>F213</f>
        <v>148500</v>
      </c>
      <c r="G212" s="110">
        <f>G213</f>
        <v>148500</v>
      </c>
      <c r="H212" s="63">
        <f t="shared" ref="H212:H213" si="61">G212-F212</f>
        <v>0</v>
      </c>
      <c r="I212" s="55">
        <f t="shared" ref="I212:I213" si="62">G212/F212</f>
        <v>1</v>
      </c>
    </row>
    <row r="213" spans="1:16" s="2" customFormat="1" ht="22.5" customHeight="1" x14ac:dyDescent="0.2">
      <c r="A213" s="97" t="s">
        <v>11</v>
      </c>
      <c r="B213" s="11">
        <v>7</v>
      </c>
      <c r="C213" s="29">
        <v>1</v>
      </c>
      <c r="D213" s="20" t="s">
        <v>338</v>
      </c>
      <c r="E213" s="16">
        <v>240</v>
      </c>
      <c r="F213" s="110">
        <v>148500</v>
      </c>
      <c r="G213" s="110">
        <v>148500</v>
      </c>
      <c r="H213" s="63">
        <f t="shared" si="61"/>
        <v>0</v>
      </c>
      <c r="I213" s="55">
        <f t="shared" si="62"/>
        <v>1</v>
      </c>
    </row>
    <row r="214" spans="1:16" s="2" customFormat="1" ht="36" customHeight="1" x14ac:dyDescent="0.2">
      <c r="A214" s="96" t="s">
        <v>239</v>
      </c>
      <c r="B214" s="9">
        <v>7</v>
      </c>
      <c r="C214" s="31">
        <v>1</v>
      </c>
      <c r="D214" s="18" t="s">
        <v>278</v>
      </c>
      <c r="E214" s="5"/>
      <c r="F214" s="109">
        <f>F215</f>
        <v>399830.77</v>
      </c>
      <c r="G214" s="109">
        <f>G215</f>
        <v>399080.77</v>
      </c>
      <c r="H214" s="62">
        <f t="shared" ref="H214:H215" si="63">G214-F214</f>
        <v>-750</v>
      </c>
      <c r="I214" s="54">
        <f t="shared" ref="I214:I215" si="64">G214/F214</f>
        <v>0.99812420639862209</v>
      </c>
    </row>
    <row r="215" spans="1:16" s="2" customFormat="1" ht="28.5" customHeight="1" x14ac:dyDescent="0.2">
      <c r="A215" s="97" t="s">
        <v>11</v>
      </c>
      <c r="B215" s="11">
        <v>7</v>
      </c>
      <c r="C215" s="29">
        <v>1</v>
      </c>
      <c r="D215" s="20" t="s">
        <v>278</v>
      </c>
      <c r="E215" s="16">
        <v>240</v>
      </c>
      <c r="F215" s="110">
        <v>399830.77</v>
      </c>
      <c r="G215" s="110">
        <v>399080.77</v>
      </c>
      <c r="H215" s="63">
        <f t="shared" si="63"/>
        <v>-750</v>
      </c>
      <c r="I215" s="55">
        <f t="shared" si="64"/>
        <v>0.99812420639862209</v>
      </c>
    </row>
    <row r="216" spans="1:16" s="2" customFormat="1" ht="21.95" customHeight="1" x14ac:dyDescent="0.2">
      <c r="A216" s="89" t="s">
        <v>340</v>
      </c>
      <c r="B216" s="9">
        <v>7</v>
      </c>
      <c r="C216" s="31">
        <v>1</v>
      </c>
      <c r="D216" s="18" t="s">
        <v>216</v>
      </c>
      <c r="E216" s="5"/>
      <c r="F216" s="109">
        <f>F217</f>
        <v>1000</v>
      </c>
      <c r="G216" s="109">
        <f>G217</f>
        <v>1000</v>
      </c>
      <c r="H216" s="63">
        <f t="shared" ref="H216:H217" si="65">G216-F216</f>
        <v>0</v>
      </c>
      <c r="I216" s="55">
        <f t="shared" ref="I216:I217" si="66">G216/F216</f>
        <v>1</v>
      </c>
    </row>
    <row r="217" spans="1:16" s="2" customFormat="1" ht="21.95" customHeight="1" x14ac:dyDescent="0.2">
      <c r="A217" s="97" t="s">
        <v>11</v>
      </c>
      <c r="B217" s="11">
        <v>7</v>
      </c>
      <c r="C217" s="29">
        <v>1</v>
      </c>
      <c r="D217" s="20" t="s">
        <v>216</v>
      </c>
      <c r="E217" s="16">
        <v>240</v>
      </c>
      <c r="F217" s="110">
        <v>1000</v>
      </c>
      <c r="G217" s="110">
        <v>1000</v>
      </c>
      <c r="H217" s="63">
        <f t="shared" si="65"/>
        <v>0</v>
      </c>
      <c r="I217" s="55">
        <f t="shared" si="66"/>
        <v>1</v>
      </c>
      <c r="O217" s="2" t="s">
        <v>314</v>
      </c>
    </row>
    <row r="218" spans="1:16" s="2" customFormat="1" ht="24.75" customHeight="1" x14ac:dyDescent="0.2">
      <c r="A218" s="96" t="s">
        <v>15</v>
      </c>
      <c r="B218" s="9">
        <v>7</v>
      </c>
      <c r="C218" s="31">
        <v>1</v>
      </c>
      <c r="D218" s="18" t="s">
        <v>145</v>
      </c>
      <c r="E218" s="5"/>
      <c r="F218" s="109">
        <f>F219</f>
        <v>654273.97</v>
      </c>
      <c r="G218" s="109">
        <f>G219</f>
        <v>652383.30000000005</v>
      </c>
      <c r="H218" s="62">
        <f t="shared" si="55"/>
        <v>-1890.6699999999255</v>
      </c>
      <c r="I218" s="54">
        <f t="shared" si="56"/>
        <v>0.99711027782444117</v>
      </c>
    </row>
    <row r="219" spans="1:16" s="45" customFormat="1" ht="48.75" customHeight="1" x14ac:dyDescent="0.2">
      <c r="A219" s="96" t="s">
        <v>78</v>
      </c>
      <c r="B219" s="9">
        <v>7</v>
      </c>
      <c r="C219" s="31">
        <v>1</v>
      </c>
      <c r="D219" s="18" t="s">
        <v>187</v>
      </c>
      <c r="E219" s="5"/>
      <c r="F219" s="109">
        <f>F220+F221</f>
        <v>654273.97</v>
      </c>
      <c r="G219" s="109">
        <f>G220+G221</f>
        <v>652383.30000000005</v>
      </c>
      <c r="H219" s="62">
        <f t="shared" si="55"/>
        <v>-1890.6699999999255</v>
      </c>
      <c r="I219" s="54">
        <f t="shared" si="56"/>
        <v>0.99711027782444117</v>
      </c>
      <c r="P219" s="45" t="s">
        <v>314</v>
      </c>
    </row>
    <row r="220" spans="1:16" s="2" customFormat="1" ht="17.25" customHeight="1" x14ac:dyDescent="0.2">
      <c r="A220" s="97" t="s">
        <v>76</v>
      </c>
      <c r="B220" s="11">
        <v>7</v>
      </c>
      <c r="C220" s="29">
        <v>1</v>
      </c>
      <c r="D220" s="20" t="s">
        <v>187</v>
      </c>
      <c r="E220" s="16">
        <v>110</v>
      </c>
      <c r="F220" s="110">
        <v>0</v>
      </c>
      <c r="G220" s="110">
        <v>0</v>
      </c>
      <c r="H220" s="63">
        <f t="shared" si="55"/>
        <v>0</v>
      </c>
      <c r="I220" s="55">
        <v>0</v>
      </c>
    </row>
    <row r="221" spans="1:16" s="2" customFormat="1" ht="25.5" customHeight="1" x14ac:dyDescent="0.2">
      <c r="A221" s="97" t="s">
        <v>11</v>
      </c>
      <c r="B221" s="11">
        <v>7</v>
      </c>
      <c r="C221" s="29">
        <v>1</v>
      </c>
      <c r="D221" s="20" t="s">
        <v>187</v>
      </c>
      <c r="E221" s="16">
        <v>240</v>
      </c>
      <c r="F221" s="110">
        <v>654273.97</v>
      </c>
      <c r="G221" s="110">
        <v>652383.30000000005</v>
      </c>
      <c r="H221" s="63">
        <f t="shared" si="55"/>
        <v>-1890.6699999999255</v>
      </c>
      <c r="I221" s="55">
        <f t="shared" si="56"/>
        <v>0.99711027782444117</v>
      </c>
    </row>
    <row r="222" spans="1:16" s="2" customFormat="1" ht="28.5" customHeight="1" x14ac:dyDescent="0.2">
      <c r="A222" s="96" t="s">
        <v>79</v>
      </c>
      <c r="B222" s="9">
        <v>7</v>
      </c>
      <c r="C222" s="31">
        <v>1</v>
      </c>
      <c r="D222" s="18" t="s">
        <v>188</v>
      </c>
      <c r="E222" s="5"/>
      <c r="F222" s="109">
        <f>F223</f>
        <v>4982804.3</v>
      </c>
      <c r="G222" s="109">
        <f>G223</f>
        <v>4982301.04</v>
      </c>
      <c r="H222" s="62">
        <f t="shared" si="55"/>
        <v>-503.25999999977648</v>
      </c>
      <c r="I222" s="54">
        <f t="shared" si="56"/>
        <v>0.99989900064909232</v>
      </c>
    </row>
    <row r="223" spans="1:16" s="45" customFormat="1" ht="54.75" customHeight="1" x14ac:dyDescent="0.2">
      <c r="A223" s="96" t="s">
        <v>80</v>
      </c>
      <c r="B223" s="9">
        <v>7</v>
      </c>
      <c r="C223" s="31">
        <v>1</v>
      </c>
      <c r="D223" s="18" t="s">
        <v>189</v>
      </c>
      <c r="E223" s="5"/>
      <c r="F223" s="109">
        <f>F224</f>
        <v>4982804.3</v>
      </c>
      <c r="G223" s="109">
        <f>G224</f>
        <v>4982301.04</v>
      </c>
      <c r="H223" s="62">
        <f t="shared" si="55"/>
        <v>-503.25999999977648</v>
      </c>
      <c r="I223" s="54">
        <f t="shared" si="56"/>
        <v>0.99989900064909232</v>
      </c>
    </row>
    <row r="224" spans="1:16" s="2" customFormat="1" ht="22.5" customHeight="1" x14ac:dyDescent="0.2">
      <c r="A224" s="97" t="s">
        <v>76</v>
      </c>
      <c r="B224" s="11">
        <v>7</v>
      </c>
      <c r="C224" s="29">
        <v>1</v>
      </c>
      <c r="D224" s="20" t="s">
        <v>189</v>
      </c>
      <c r="E224" s="16">
        <v>110</v>
      </c>
      <c r="F224" s="110">
        <v>4982804.3</v>
      </c>
      <c r="G224" s="110">
        <v>4982301.04</v>
      </c>
      <c r="H224" s="63">
        <f t="shared" si="55"/>
        <v>-503.25999999977648</v>
      </c>
      <c r="I224" s="55">
        <f t="shared" si="56"/>
        <v>0.99989900064909232</v>
      </c>
    </row>
    <row r="225" spans="1:17" s="2" customFormat="1" ht="27" customHeight="1" x14ac:dyDescent="0.2">
      <c r="A225" s="93" t="s">
        <v>280</v>
      </c>
      <c r="B225" s="9">
        <v>7</v>
      </c>
      <c r="C225" s="31">
        <v>1</v>
      </c>
      <c r="D225" s="18" t="s">
        <v>279</v>
      </c>
      <c r="E225" s="73"/>
      <c r="F225" s="109">
        <f>F226</f>
        <v>6710300</v>
      </c>
      <c r="G225" s="109">
        <f>G226</f>
        <v>6710300</v>
      </c>
      <c r="H225" s="62">
        <f t="shared" si="55"/>
        <v>0</v>
      </c>
      <c r="I225" s="54">
        <f t="shared" si="56"/>
        <v>1</v>
      </c>
    </row>
    <row r="226" spans="1:17" s="2" customFormat="1" ht="20.25" customHeight="1" x14ac:dyDescent="0.2">
      <c r="A226" s="97" t="s">
        <v>11</v>
      </c>
      <c r="B226" s="11">
        <v>7</v>
      </c>
      <c r="C226" s="29">
        <v>1</v>
      </c>
      <c r="D226" s="20" t="s">
        <v>279</v>
      </c>
      <c r="E226" s="73">
        <v>240</v>
      </c>
      <c r="F226" s="110">
        <v>6710300</v>
      </c>
      <c r="G226" s="110">
        <v>6710300</v>
      </c>
      <c r="H226" s="63">
        <f t="shared" si="55"/>
        <v>0</v>
      </c>
      <c r="I226" s="55">
        <f t="shared" si="56"/>
        <v>1</v>
      </c>
      <c r="M226" s="2" t="s">
        <v>314</v>
      </c>
    </row>
    <row r="227" spans="1:17" s="2" customFormat="1" ht="32.25" customHeight="1" x14ac:dyDescent="0.2">
      <c r="A227" s="93" t="s">
        <v>281</v>
      </c>
      <c r="B227" s="9">
        <v>7</v>
      </c>
      <c r="C227" s="31">
        <v>1</v>
      </c>
      <c r="D227" s="18" t="s">
        <v>282</v>
      </c>
      <c r="E227" s="74"/>
      <c r="F227" s="109">
        <f>F229+F228</f>
        <v>17813940.75</v>
      </c>
      <c r="G227" s="109">
        <f>G229+G228</f>
        <v>17810181.02</v>
      </c>
      <c r="H227" s="62">
        <f t="shared" si="55"/>
        <v>-3759.730000000447</v>
      </c>
      <c r="I227" s="54">
        <f t="shared" si="56"/>
        <v>0.99978894450965317</v>
      </c>
    </row>
    <row r="228" spans="1:17" s="2" customFormat="1" ht="24" customHeight="1" x14ac:dyDescent="0.2">
      <c r="A228" s="97" t="s">
        <v>11</v>
      </c>
      <c r="B228" s="11">
        <v>7</v>
      </c>
      <c r="C228" s="29">
        <v>1</v>
      </c>
      <c r="D228" s="20" t="s">
        <v>282</v>
      </c>
      <c r="E228" s="73">
        <v>240</v>
      </c>
      <c r="F228" s="116">
        <v>17810181.02</v>
      </c>
      <c r="G228" s="116">
        <v>17810181.02</v>
      </c>
      <c r="H228" s="62">
        <f t="shared" ref="H228" si="67">G228-F228</f>
        <v>0</v>
      </c>
      <c r="I228" s="54">
        <f t="shared" ref="I228" si="68">G228/F228</f>
        <v>1</v>
      </c>
    </row>
    <row r="229" spans="1:17" s="2" customFormat="1" ht="17.25" customHeight="1" x14ac:dyDescent="0.2">
      <c r="A229" s="92" t="s">
        <v>59</v>
      </c>
      <c r="B229" s="11">
        <v>7</v>
      </c>
      <c r="C229" s="29">
        <v>1</v>
      </c>
      <c r="D229" s="20" t="s">
        <v>282</v>
      </c>
      <c r="E229" s="73">
        <v>410</v>
      </c>
      <c r="F229" s="110">
        <v>3759.73</v>
      </c>
      <c r="G229" s="110">
        <v>0</v>
      </c>
      <c r="H229" s="63">
        <f t="shared" si="55"/>
        <v>-3759.73</v>
      </c>
      <c r="I229" s="55">
        <f t="shared" si="56"/>
        <v>0</v>
      </c>
      <c r="N229" s="2" t="s">
        <v>314</v>
      </c>
    </row>
    <row r="230" spans="1:17" s="2" customFormat="1" ht="17.25" customHeight="1" x14ac:dyDescent="0.2">
      <c r="A230" s="99" t="s">
        <v>81</v>
      </c>
      <c r="B230" s="8">
        <v>7</v>
      </c>
      <c r="C230" s="30">
        <v>2</v>
      </c>
      <c r="D230" s="17"/>
      <c r="E230" s="4"/>
      <c r="F230" s="115">
        <f>F234+F275+F284+F231+F288+F291</f>
        <v>364170865.81999999</v>
      </c>
      <c r="G230" s="115">
        <f>G234+G275+G284+G231+G288+G291</f>
        <v>350678674.56</v>
      </c>
      <c r="H230" s="64">
        <f t="shared" si="55"/>
        <v>-13492191.25999999</v>
      </c>
      <c r="I230" s="56">
        <f t="shared" si="56"/>
        <v>0.96295093175666391</v>
      </c>
    </row>
    <row r="231" spans="1:17" s="2" customFormat="1" ht="36.75" customHeight="1" x14ac:dyDescent="0.2">
      <c r="A231" s="99" t="s">
        <v>342</v>
      </c>
      <c r="B231" s="9">
        <v>7</v>
      </c>
      <c r="C231" s="31">
        <v>2</v>
      </c>
      <c r="D231" s="18" t="s">
        <v>319</v>
      </c>
      <c r="E231" s="4"/>
      <c r="F231" s="115">
        <f>F232</f>
        <v>35000</v>
      </c>
      <c r="G231" s="115">
        <f>G232</f>
        <v>24984</v>
      </c>
      <c r="H231" s="64">
        <f t="shared" ref="H231:H233" si="69">G231-F231</f>
        <v>-10016</v>
      </c>
      <c r="I231" s="56">
        <f t="shared" ref="I231:I233" si="70">G231/F231</f>
        <v>0.71382857142857148</v>
      </c>
    </row>
    <row r="232" spans="1:17" s="2" customFormat="1" ht="26.25" customHeight="1" x14ac:dyDescent="0.2">
      <c r="A232" s="99" t="s">
        <v>343</v>
      </c>
      <c r="B232" s="9">
        <v>7</v>
      </c>
      <c r="C232" s="31">
        <v>2</v>
      </c>
      <c r="D232" s="18" t="s">
        <v>341</v>
      </c>
      <c r="E232" s="4"/>
      <c r="F232" s="115">
        <f>F233</f>
        <v>35000</v>
      </c>
      <c r="G232" s="115">
        <f>G233</f>
        <v>24984</v>
      </c>
      <c r="H232" s="64">
        <f t="shared" si="69"/>
        <v>-10016</v>
      </c>
      <c r="I232" s="56">
        <f t="shared" si="70"/>
        <v>0.71382857142857148</v>
      </c>
    </row>
    <row r="233" spans="1:17" s="2" customFormat="1" ht="21.75" customHeight="1" x14ac:dyDescent="0.2">
      <c r="A233" s="97" t="s">
        <v>11</v>
      </c>
      <c r="B233" s="104">
        <v>7</v>
      </c>
      <c r="C233" s="105">
        <v>2</v>
      </c>
      <c r="D233" s="20" t="s">
        <v>341</v>
      </c>
      <c r="E233" s="76">
        <v>240</v>
      </c>
      <c r="F233" s="110">
        <v>35000</v>
      </c>
      <c r="G233" s="110">
        <v>24984</v>
      </c>
      <c r="H233" s="63">
        <f t="shared" si="69"/>
        <v>-10016</v>
      </c>
      <c r="I233" s="56">
        <f t="shared" si="70"/>
        <v>0.71382857142857148</v>
      </c>
    </row>
    <row r="234" spans="1:17" s="2" customFormat="1" ht="21.75" customHeight="1" x14ac:dyDescent="0.2">
      <c r="A234" s="96" t="s">
        <v>13</v>
      </c>
      <c r="B234" s="9">
        <v>7</v>
      </c>
      <c r="C234" s="31">
        <v>2</v>
      </c>
      <c r="D234" s="18" t="s">
        <v>143</v>
      </c>
      <c r="E234" s="5"/>
      <c r="F234" s="109">
        <f>F235</f>
        <v>362306089.81999999</v>
      </c>
      <c r="G234" s="109">
        <f>G235</f>
        <v>349071749.56</v>
      </c>
      <c r="H234" s="62">
        <f t="shared" si="55"/>
        <v>-13234340.25999999</v>
      </c>
      <c r="I234" s="54">
        <f t="shared" si="56"/>
        <v>0.96347193538321407</v>
      </c>
    </row>
    <row r="235" spans="1:17" s="2" customFormat="1" ht="21.95" customHeight="1" x14ac:dyDescent="0.2">
      <c r="A235" s="96" t="s">
        <v>14</v>
      </c>
      <c r="B235" s="9">
        <v>7</v>
      </c>
      <c r="C235" s="31">
        <v>2</v>
      </c>
      <c r="D235" s="18" t="s">
        <v>144</v>
      </c>
      <c r="E235" s="5"/>
      <c r="F235" s="109">
        <f>F239+F266+F273+F236</f>
        <v>362306089.81999999</v>
      </c>
      <c r="G235" s="109">
        <f>G239+G266+G273</f>
        <v>349071749.56</v>
      </c>
      <c r="H235" s="62">
        <f t="shared" si="55"/>
        <v>-13234340.25999999</v>
      </c>
      <c r="I235" s="54">
        <f t="shared" si="56"/>
        <v>0.96347193538321407</v>
      </c>
    </row>
    <row r="236" spans="1:17" s="2" customFormat="1" ht="17.25" customHeight="1" x14ac:dyDescent="0.2">
      <c r="A236" s="96" t="s">
        <v>309</v>
      </c>
      <c r="B236" s="9">
        <v>7</v>
      </c>
      <c r="C236" s="31">
        <v>2</v>
      </c>
      <c r="D236" s="18" t="s">
        <v>184</v>
      </c>
      <c r="E236" s="5"/>
      <c r="F236" s="109">
        <f>F237</f>
        <v>9244.06</v>
      </c>
      <c r="G236" s="109">
        <f>G237</f>
        <v>0</v>
      </c>
      <c r="H236" s="62">
        <f t="shared" ref="H236:H238" si="71">G236-F236</f>
        <v>-9244.06</v>
      </c>
      <c r="I236" s="54">
        <f t="shared" ref="I236:I238" si="72">G236/F236</f>
        <v>0</v>
      </c>
    </row>
    <row r="237" spans="1:17" s="2" customFormat="1" ht="21.95" customHeight="1" x14ac:dyDescent="0.2">
      <c r="A237" s="96" t="s">
        <v>340</v>
      </c>
      <c r="B237" s="9">
        <v>7</v>
      </c>
      <c r="C237" s="31">
        <v>2</v>
      </c>
      <c r="D237" s="18" t="s">
        <v>216</v>
      </c>
      <c r="E237" s="5"/>
      <c r="F237" s="109">
        <f>F238</f>
        <v>9244.06</v>
      </c>
      <c r="G237" s="109">
        <f>G238</f>
        <v>0</v>
      </c>
      <c r="H237" s="62">
        <f t="shared" si="71"/>
        <v>-9244.06</v>
      </c>
      <c r="I237" s="54">
        <f t="shared" si="72"/>
        <v>0</v>
      </c>
      <c r="M237" s="2" t="s">
        <v>314</v>
      </c>
    </row>
    <row r="238" spans="1:17" s="2" customFormat="1" ht="21.95" customHeight="1" x14ac:dyDescent="0.2">
      <c r="A238" s="97" t="s">
        <v>11</v>
      </c>
      <c r="B238" s="11">
        <v>7</v>
      </c>
      <c r="C238" s="29">
        <v>2</v>
      </c>
      <c r="D238" s="20" t="s">
        <v>216</v>
      </c>
      <c r="E238" s="76">
        <v>240</v>
      </c>
      <c r="F238" s="110">
        <v>9244.06</v>
      </c>
      <c r="G238" s="110">
        <v>0</v>
      </c>
      <c r="H238" s="63">
        <f t="shared" si="71"/>
        <v>-9244.06</v>
      </c>
      <c r="I238" s="55">
        <f t="shared" si="72"/>
        <v>0</v>
      </c>
      <c r="P238" s="2" t="s">
        <v>314</v>
      </c>
      <c r="Q238" s="2" t="s">
        <v>314</v>
      </c>
    </row>
    <row r="239" spans="1:17" s="2" customFormat="1" ht="27.75" customHeight="1" x14ac:dyDescent="0.2">
      <c r="A239" s="96" t="s">
        <v>15</v>
      </c>
      <c r="B239" s="9">
        <v>7</v>
      </c>
      <c r="C239" s="31">
        <v>2</v>
      </c>
      <c r="D239" s="18" t="s">
        <v>145</v>
      </c>
      <c r="E239" s="5"/>
      <c r="F239" s="109">
        <f>F242+F245+F249+F261+F263+F240+F247+F255+F257+F259</f>
        <v>342686923.69</v>
      </c>
      <c r="G239" s="109">
        <f>G242+G245+G249+G261+G263+G240+G247+G255+G257+G259</f>
        <v>329462115.66000003</v>
      </c>
      <c r="H239" s="62">
        <f t="shared" si="55"/>
        <v>-13224808.029999971</v>
      </c>
      <c r="I239" s="54">
        <f t="shared" si="56"/>
        <v>0.96140848361648212</v>
      </c>
      <c r="M239" s="2" t="s">
        <v>314</v>
      </c>
    </row>
    <row r="240" spans="1:17" s="45" customFormat="1" ht="58.5" customHeight="1" x14ac:dyDescent="0.2">
      <c r="A240" s="96" t="s">
        <v>78</v>
      </c>
      <c r="B240" s="9">
        <v>7</v>
      </c>
      <c r="C240" s="31">
        <v>2</v>
      </c>
      <c r="D240" s="18" t="s">
        <v>187</v>
      </c>
      <c r="E240" s="5"/>
      <c r="F240" s="109">
        <f>F241</f>
        <v>775401.71</v>
      </c>
      <c r="G240" s="109">
        <f>G241</f>
        <v>773979.16</v>
      </c>
      <c r="H240" s="62">
        <f t="shared" si="55"/>
        <v>-1422.5499999999302</v>
      </c>
      <c r="I240" s="54">
        <f t="shared" si="56"/>
        <v>0.9981654025498603</v>
      </c>
      <c r="P240" s="45" t="s">
        <v>314</v>
      </c>
    </row>
    <row r="241" spans="1:19" s="2" customFormat="1" ht="25.5" customHeight="1" x14ac:dyDescent="0.2">
      <c r="A241" s="97" t="s">
        <v>11</v>
      </c>
      <c r="B241" s="11">
        <v>7</v>
      </c>
      <c r="C241" s="29">
        <v>2</v>
      </c>
      <c r="D241" s="20" t="s">
        <v>187</v>
      </c>
      <c r="E241" s="16">
        <v>240</v>
      </c>
      <c r="F241" s="110">
        <v>775401.71</v>
      </c>
      <c r="G241" s="110">
        <v>773979.16</v>
      </c>
      <c r="H241" s="63">
        <f t="shared" si="55"/>
        <v>-1422.5499999999302</v>
      </c>
      <c r="I241" s="55">
        <f t="shared" si="56"/>
        <v>0.9981654025498603</v>
      </c>
    </row>
    <row r="242" spans="1:19" s="45" customFormat="1" ht="57" customHeight="1" x14ac:dyDescent="0.2">
      <c r="A242" s="96" t="s">
        <v>82</v>
      </c>
      <c r="B242" s="9">
        <v>7</v>
      </c>
      <c r="C242" s="31">
        <v>2</v>
      </c>
      <c r="D242" s="18" t="s">
        <v>190</v>
      </c>
      <c r="E242" s="5"/>
      <c r="F242" s="109">
        <f>F243+F244</f>
        <v>257368300.97</v>
      </c>
      <c r="G242" s="109">
        <f>G243+G244</f>
        <v>252730508.06999999</v>
      </c>
      <c r="H242" s="62">
        <f t="shared" si="55"/>
        <v>-4637792.900000006</v>
      </c>
      <c r="I242" s="54">
        <f t="shared" si="56"/>
        <v>0.98197993737954303</v>
      </c>
    </row>
    <row r="243" spans="1:19" s="2" customFormat="1" ht="18" customHeight="1" x14ac:dyDescent="0.2">
      <c r="A243" s="97" t="s">
        <v>76</v>
      </c>
      <c r="B243" s="11">
        <v>7</v>
      </c>
      <c r="C243" s="29">
        <v>2</v>
      </c>
      <c r="D243" s="20" t="s">
        <v>190</v>
      </c>
      <c r="E243" s="16">
        <v>110</v>
      </c>
      <c r="F243" s="110">
        <v>233945976.13</v>
      </c>
      <c r="G243" s="110">
        <v>229469292.88999999</v>
      </c>
      <c r="H243" s="63">
        <f t="shared" si="55"/>
        <v>-4476683.2400000095</v>
      </c>
      <c r="I243" s="55">
        <f t="shared" si="56"/>
        <v>0.98086445719625293</v>
      </c>
    </row>
    <row r="244" spans="1:19" s="2" customFormat="1" ht="25.5" customHeight="1" x14ac:dyDescent="0.2">
      <c r="A244" s="97" t="s">
        <v>11</v>
      </c>
      <c r="B244" s="11">
        <v>7</v>
      </c>
      <c r="C244" s="29">
        <v>2</v>
      </c>
      <c r="D244" s="20" t="s">
        <v>190</v>
      </c>
      <c r="E244" s="16">
        <v>240</v>
      </c>
      <c r="F244" s="110">
        <v>23422324.84</v>
      </c>
      <c r="G244" s="110">
        <v>23261215.18</v>
      </c>
      <c r="H244" s="63">
        <f t="shared" si="55"/>
        <v>-161109.66000000015</v>
      </c>
      <c r="I244" s="55">
        <f t="shared" si="56"/>
        <v>0.99312153421572991</v>
      </c>
    </row>
    <row r="245" spans="1:19" s="45" customFormat="1" ht="24.75" customHeight="1" x14ac:dyDescent="0.2">
      <c r="A245" s="96" t="s">
        <v>285</v>
      </c>
      <c r="B245" s="9">
        <v>7</v>
      </c>
      <c r="C245" s="31">
        <v>2</v>
      </c>
      <c r="D245" s="18" t="s">
        <v>191</v>
      </c>
      <c r="E245" s="5"/>
      <c r="F245" s="109">
        <f>F246</f>
        <v>6942000</v>
      </c>
      <c r="G245" s="109">
        <f>G246</f>
        <v>6745591.3300000001</v>
      </c>
      <c r="H245" s="62">
        <f t="shared" si="55"/>
        <v>-196408.66999999993</v>
      </c>
      <c r="I245" s="54">
        <f t="shared" si="56"/>
        <v>0.97170719245174297</v>
      </c>
    </row>
    <row r="246" spans="1:19" s="2" customFormat="1" ht="26.25" customHeight="1" x14ac:dyDescent="0.2">
      <c r="A246" s="97" t="s">
        <v>11</v>
      </c>
      <c r="B246" s="11">
        <v>7</v>
      </c>
      <c r="C246" s="29">
        <v>2</v>
      </c>
      <c r="D246" s="20" t="s">
        <v>191</v>
      </c>
      <c r="E246" s="16">
        <v>240</v>
      </c>
      <c r="F246" s="110">
        <v>6942000</v>
      </c>
      <c r="G246" s="110">
        <v>6745591.3300000001</v>
      </c>
      <c r="H246" s="63">
        <f t="shared" si="55"/>
        <v>-196408.66999999993</v>
      </c>
      <c r="I246" s="55">
        <f t="shared" si="56"/>
        <v>0.97170719245174297</v>
      </c>
    </row>
    <row r="247" spans="1:19" s="2" customFormat="1" ht="33" customHeight="1" x14ac:dyDescent="0.2">
      <c r="A247" s="97" t="s">
        <v>347</v>
      </c>
      <c r="B247" s="9">
        <v>7</v>
      </c>
      <c r="C247" s="31">
        <v>2</v>
      </c>
      <c r="D247" s="18" t="s">
        <v>346</v>
      </c>
      <c r="E247" s="5"/>
      <c r="F247" s="109">
        <f>F248</f>
        <v>7131900</v>
      </c>
      <c r="G247" s="109">
        <f>G248</f>
        <v>6847213.1699999999</v>
      </c>
      <c r="H247" s="63">
        <f t="shared" ref="H247:H248" si="73">G247-F247</f>
        <v>-284686.83000000007</v>
      </c>
      <c r="I247" s="55">
        <f t="shared" ref="I247:I248" si="74">G247/F247</f>
        <v>0.96008261052454469</v>
      </c>
      <c r="O247" s="2" t="s">
        <v>314</v>
      </c>
      <c r="P247" s="2" t="s">
        <v>314</v>
      </c>
    </row>
    <row r="248" spans="1:19" s="2" customFormat="1" ht="19.5" customHeight="1" x14ac:dyDescent="0.2">
      <c r="A248" s="97" t="s">
        <v>76</v>
      </c>
      <c r="B248" s="11">
        <v>7</v>
      </c>
      <c r="C248" s="29">
        <v>2</v>
      </c>
      <c r="D248" s="20" t="s">
        <v>346</v>
      </c>
      <c r="E248" s="16">
        <v>110</v>
      </c>
      <c r="F248" s="110">
        <v>7131900</v>
      </c>
      <c r="G248" s="110">
        <v>6847213.1699999999</v>
      </c>
      <c r="H248" s="63">
        <f t="shared" si="73"/>
        <v>-284686.83000000007</v>
      </c>
      <c r="I248" s="55">
        <f t="shared" si="74"/>
        <v>0.96008261052454469</v>
      </c>
    </row>
    <row r="249" spans="1:19" s="45" customFormat="1" ht="37.5" customHeight="1" x14ac:dyDescent="0.2">
      <c r="A249" s="96" t="s">
        <v>83</v>
      </c>
      <c r="B249" s="9">
        <v>7</v>
      </c>
      <c r="C249" s="31">
        <v>2</v>
      </c>
      <c r="D249" s="18" t="s">
        <v>192</v>
      </c>
      <c r="E249" s="5"/>
      <c r="F249" s="109">
        <f>F250+F251+F254+F253+F252</f>
        <v>63043766.700000003</v>
      </c>
      <c r="G249" s="109">
        <f>G250+G251+G254+G253+G252</f>
        <v>55538983.5</v>
      </c>
      <c r="H249" s="62">
        <f t="shared" si="55"/>
        <v>-7504783.200000003</v>
      </c>
      <c r="I249" s="54">
        <f t="shared" si="56"/>
        <v>0.88095915595094032</v>
      </c>
    </row>
    <row r="250" spans="1:19" s="2" customFormat="1" ht="20.25" customHeight="1" x14ac:dyDescent="0.2">
      <c r="A250" s="97" t="s">
        <v>76</v>
      </c>
      <c r="B250" s="11">
        <v>7</v>
      </c>
      <c r="C250" s="29">
        <v>2</v>
      </c>
      <c r="D250" s="20" t="s">
        <v>192</v>
      </c>
      <c r="E250" s="16">
        <v>110</v>
      </c>
      <c r="F250" s="110">
        <v>13111124.68</v>
      </c>
      <c r="G250" s="110">
        <v>12905594.279999999</v>
      </c>
      <c r="H250" s="63">
        <f t="shared" si="55"/>
        <v>-205530.40000000037</v>
      </c>
      <c r="I250" s="55">
        <f t="shared" si="56"/>
        <v>0.98432396876573669</v>
      </c>
      <c r="P250" s="2" t="s">
        <v>314</v>
      </c>
    </row>
    <row r="251" spans="1:19" s="2" customFormat="1" ht="27.75" customHeight="1" x14ac:dyDescent="0.2">
      <c r="A251" s="97" t="s">
        <v>11</v>
      </c>
      <c r="B251" s="11">
        <v>7</v>
      </c>
      <c r="C251" s="29">
        <v>2</v>
      </c>
      <c r="D251" s="20" t="s">
        <v>192</v>
      </c>
      <c r="E251" s="16">
        <v>240</v>
      </c>
      <c r="F251" s="110">
        <v>43597487.32</v>
      </c>
      <c r="G251" s="110">
        <v>36487980.020000003</v>
      </c>
      <c r="H251" s="63">
        <f t="shared" si="55"/>
        <v>-7109507.299999997</v>
      </c>
      <c r="I251" s="55">
        <f t="shared" si="56"/>
        <v>0.83692850810834307</v>
      </c>
      <c r="M251" s="2" t="s">
        <v>314</v>
      </c>
    </row>
    <row r="252" spans="1:19" s="2" customFormat="1" ht="19.5" customHeight="1" x14ac:dyDescent="0.2">
      <c r="A252" s="92" t="s">
        <v>112</v>
      </c>
      <c r="B252" s="11">
        <v>7</v>
      </c>
      <c r="C252" s="29">
        <v>2</v>
      </c>
      <c r="D252" s="20" t="s">
        <v>192</v>
      </c>
      <c r="E252" s="16">
        <v>320</v>
      </c>
      <c r="F252" s="110">
        <v>503458.47</v>
      </c>
      <c r="G252" s="110">
        <v>503458.47</v>
      </c>
      <c r="H252" s="63">
        <f t="shared" si="55"/>
        <v>0</v>
      </c>
      <c r="I252" s="55">
        <f t="shared" si="56"/>
        <v>1</v>
      </c>
    </row>
    <row r="253" spans="1:19" s="2" customFormat="1" ht="11.1" customHeight="1" x14ac:dyDescent="0.2">
      <c r="A253" s="97" t="s">
        <v>34</v>
      </c>
      <c r="B253" s="11">
        <v>7</v>
      </c>
      <c r="C253" s="29">
        <v>2</v>
      </c>
      <c r="D253" s="20" t="s">
        <v>192</v>
      </c>
      <c r="E253" s="16">
        <v>830</v>
      </c>
      <c r="F253" s="110">
        <v>0</v>
      </c>
      <c r="G253" s="110">
        <v>0</v>
      </c>
      <c r="H253" s="63">
        <f t="shared" ref="H253" si="75">G253-F253</f>
        <v>0</v>
      </c>
      <c r="I253" s="55" t="e">
        <f t="shared" ref="I253" si="76">G253/F253</f>
        <v>#DIV/0!</v>
      </c>
    </row>
    <row r="254" spans="1:19" s="2" customFormat="1" ht="11.1" customHeight="1" x14ac:dyDescent="0.2">
      <c r="A254" s="97" t="s">
        <v>17</v>
      </c>
      <c r="B254" s="11">
        <v>7</v>
      </c>
      <c r="C254" s="29">
        <v>2</v>
      </c>
      <c r="D254" s="20" t="s">
        <v>192</v>
      </c>
      <c r="E254" s="16">
        <v>850</v>
      </c>
      <c r="F254" s="110">
        <v>5831696.2300000004</v>
      </c>
      <c r="G254" s="110">
        <v>5641950.7300000004</v>
      </c>
      <c r="H254" s="63">
        <f t="shared" si="55"/>
        <v>-189745.5</v>
      </c>
      <c r="I254" s="55">
        <f t="shared" si="56"/>
        <v>0.96746306863106279</v>
      </c>
    </row>
    <row r="255" spans="1:19" s="2" customFormat="1" ht="26.25" customHeight="1" x14ac:dyDescent="0.2">
      <c r="A255" s="96" t="s">
        <v>339</v>
      </c>
      <c r="B255" s="9">
        <v>7</v>
      </c>
      <c r="C255" s="31">
        <v>2</v>
      </c>
      <c r="D255" s="18" t="s">
        <v>348</v>
      </c>
      <c r="E255" s="5"/>
      <c r="F255" s="109">
        <f>F256</f>
        <v>1851000</v>
      </c>
      <c r="G255" s="109">
        <f>G256</f>
        <v>1849452.04</v>
      </c>
      <c r="H255" s="63">
        <f t="shared" ref="H255:H256" si="77">G255-F255</f>
        <v>-1547.9599999999627</v>
      </c>
      <c r="I255" s="55">
        <f t="shared" ref="I255:I256" si="78">G255/F255</f>
        <v>0.99916371690977857</v>
      </c>
      <c r="N255" s="2" t="s">
        <v>314</v>
      </c>
      <c r="S255" s="2" t="s">
        <v>314</v>
      </c>
    </row>
    <row r="256" spans="1:19" s="2" customFormat="1" ht="22.5" customHeight="1" x14ac:dyDescent="0.2">
      <c r="A256" s="97" t="s">
        <v>11</v>
      </c>
      <c r="B256" s="11">
        <v>7</v>
      </c>
      <c r="C256" s="29">
        <v>2</v>
      </c>
      <c r="D256" s="20" t="s">
        <v>348</v>
      </c>
      <c r="E256" s="16">
        <v>240</v>
      </c>
      <c r="F256" s="110">
        <v>1851000</v>
      </c>
      <c r="G256" s="110">
        <v>1849452.04</v>
      </c>
      <c r="H256" s="63">
        <f t="shared" si="77"/>
        <v>-1547.9599999999627</v>
      </c>
      <c r="I256" s="55">
        <f t="shared" si="78"/>
        <v>0.99916371690977857</v>
      </c>
    </row>
    <row r="257" spans="1:18" s="2" customFormat="1" ht="33" customHeight="1" x14ac:dyDescent="0.2">
      <c r="A257" s="96" t="s">
        <v>351</v>
      </c>
      <c r="B257" s="9">
        <v>7</v>
      </c>
      <c r="C257" s="31">
        <v>2</v>
      </c>
      <c r="D257" s="18" t="s">
        <v>349</v>
      </c>
      <c r="E257" s="5"/>
      <c r="F257" s="109">
        <f>F258</f>
        <v>2846162</v>
      </c>
      <c r="G257" s="109">
        <f>G258</f>
        <v>2308599.9</v>
      </c>
      <c r="H257" s="63">
        <f t="shared" ref="H257:H260" si="79">G257-F257</f>
        <v>-537562.10000000009</v>
      </c>
      <c r="I257" s="55">
        <f t="shared" ref="I257:I260" si="80">G257/F257</f>
        <v>0.81112737082428898</v>
      </c>
      <c r="Q257" s="2" t="s">
        <v>314</v>
      </c>
    </row>
    <row r="258" spans="1:18" s="2" customFormat="1" ht="22.5" customHeight="1" x14ac:dyDescent="0.2">
      <c r="A258" s="97" t="s">
        <v>11</v>
      </c>
      <c r="B258" s="11">
        <v>7</v>
      </c>
      <c r="C258" s="29">
        <v>2</v>
      </c>
      <c r="D258" s="20" t="s">
        <v>349</v>
      </c>
      <c r="E258" s="16">
        <v>240</v>
      </c>
      <c r="F258" s="110">
        <v>2846162</v>
      </c>
      <c r="G258" s="110">
        <v>2308599.9</v>
      </c>
      <c r="H258" s="63">
        <f t="shared" si="79"/>
        <v>-537562.10000000009</v>
      </c>
      <c r="I258" s="55">
        <f t="shared" si="80"/>
        <v>0.81112737082428898</v>
      </c>
    </row>
    <row r="259" spans="1:18" s="2" customFormat="1" ht="22.5" customHeight="1" x14ac:dyDescent="0.2">
      <c r="A259" s="96" t="s">
        <v>352</v>
      </c>
      <c r="B259" s="9">
        <v>7</v>
      </c>
      <c r="C259" s="31">
        <v>2</v>
      </c>
      <c r="D259" s="18" t="s">
        <v>350</v>
      </c>
      <c r="E259" s="5"/>
      <c r="F259" s="109">
        <f>F260</f>
        <v>2533636.37</v>
      </c>
      <c r="G259" s="109">
        <f>G260</f>
        <v>2512295.02</v>
      </c>
      <c r="H259" s="63">
        <f t="shared" si="79"/>
        <v>-21341.350000000093</v>
      </c>
      <c r="I259" s="55">
        <f t="shared" si="80"/>
        <v>0.99157679047684333</v>
      </c>
    </row>
    <row r="260" spans="1:18" s="2" customFormat="1" ht="22.5" customHeight="1" x14ac:dyDescent="0.2">
      <c r="A260" s="97" t="s">
        <v>11</v>
      </c>
      <c r="B260" s="11">
        <v>7</v>
      </c>
      <c r="C260" s="29">
        <v>2</v>
      </c>
      <c r="D260" s="20" t="s">
        <v>350</v>
      </c>
      <c r="E260" s="16">
        <v>240</v>
      </c>
      <c r="F260" s="110">
        <v>2533636.37</v>
      </c>
      <c r="G260" s="110">
        <v>2512295.02</v>
      </c>
      <c r="H260" s="63">
        <f t="shared" si="79"/>
        <v>-21341.350000000093</v>
      </c>
      <c r="I260" s="55">
        <f t="shared" si="80"/>
        <v>0.99157679047684333</v>
      </c>
    </row>
    <row r="261" spans="1:18" s="45" customFormat="1" ht="33" customHeight="1" x14ac:dyDescent="0.2">
      <c r="A261" s="96" t="s">
        <v>240</v>
      </c>
      <c r="B261" s="9">
        <v>7</v>
      </c>
      <c r="C261" s="31">
        <v>2</v>
      </c>
      <c r="D261" s="18" t="s">
        <v>193</v>
      </c>
      <c r="E261" s="5"/>
      <c r="F261" s="109">
        <f>F262</f>
        <v>100000</v>
      </c>
      <c r="G261" s="109">
        <f>G262</f>
        <v>100000</v>
      </c>
      <c r="H261" s="62">
        <f t="shared" si="55"/>
        <v>0</v>
      </c>
      <c r="I261" s="54">
        <f t="shared" si="56"/>
        <v>1</v>
      </c>
    </row>
    <row r="262" spans="1:18" s="2" customFormat="1" ht="27.75" customHeight="1" x14ac:dyDescent="0.2">
      <c r="A262" s="97" t="s">
        <v>11</v>
      </c>
      <c r="B262" s="11">
        <v>7</v>
      </c>
      <c r="C262" s="29">
        <v>2</v>
      </c>
      <c r="D262" s="20" t="s">
        <v>193</v>
      </c>
      <c r="E262" s="16">
        <v>240</v>
      </c>
      <c r="F262" s="110">
        <v>100000</v>
      </c>
      <c r="G262" s="110">
        <v>100000</v>
      </c>
      <c r="H262" s="63">
        <f t="shared" si="55"/>
        <v>0</v>
      </c>
      <c r="I262" s="55">
        <f t="shared" si="56"/>
        <v>1</v>
      </c>
      <c r="O262" s="2" t="s">
        <v>314</v>
      </c>
    </row>
    <row r="263" spans="1:18" s="45" customFormat="1" ht="25.5" customHeight="1" x14ac:dyDescent="0.2">
      <c r="A263" s="96" t="s">
        <v>286</v>
      </c>
      <c r="B263" s="9">
        <v>7</v>
      </c>
      <c r="C263" s="31">
        <v>2</v>
      </c>
      <c r="D263" s="18" t="s">
        <v>194</v>
      </c>
      <c r="E263" s="5"/>
      <c r="F263" s="109">
        <f>F264+F265</f>
        <v>94755.94</v>
      </c>
      <c r="G263" s="109">
        <f>G264</f>
        <v>55493.47</v>
      </c>
      <c r="H263" s="62">
        <f t="shared" si="55"/>
        <v>-39262.47</v>
      </c>
      <c r="I263" s="54">
        <f t="shared" si="56"/>
        <v>0.58564634575943209</v>
      </c>
    </row>
    <row r="264" spans="1:18" s="2" customFormat="1" ht="28.5" customHeight="1" x14ac:dyDescent="0.2">
      <c r="A264" s="97" t="s">
        <v>11</v>
      </c>
      <c r="B264" s="11">
        <v>7</v>
      </c>
      <c r="C264" s="29">
        <v>2</v>
      </c>
      <c r="D264" s="20" t="s">
        <v>194</v>
      </c>
      <c r="E264" s="16">
        <v>240</v>
      </c>
      <c r="F264" s="110">
        <v>94755.94</v>
      </c>
      <c r="G264" s="110">
        <v>55493.47</v>
      </c>
      <c r="H264" s="63">
        <f t="shared" si="55"/>
        <v>-39262.47</v>
      </c>
      <c r="I264" s="55">
        <f t="shared" si="56"/>
        <v>0.58564634575943209</v>
      </c>
    </row>
    <row r="265" spans="1:18" s="2" customFormat="1" ht="15.75" customHeight="1" x14ac:dyDescent="0.2">
      <c r="A265" s="92" t="s">
        <v>59</v>
      </c>
      <c r="B265" s="11">
        <v>7</v>
      </c>
      <c r="C265" s="29">
        <v>2</v>
      </c>
      <c r="D265" s="20" t="s">
        <v>194</v>
      </c>
      <c r="E265" s="73">
        <v>410</v>
      </c>
      <c r="F265" s="110">
        <v>0</v>
      </c>
      <c r="G265" s="110">
        <v>0</v>
      </c>
      <c r="H265" s="63">
        <f t="shared" si="55"/>
        <v>0</v>
      </c>
      <c r="I265" s="55" t="e">
        <f t="shared" si="56"/>
        <v>#DIV/0!</v>
      </c>
    </row>
    <row r="266" spans="1:18" s="2" customFormat="1" ht="30.75" customHeight="1" x14ac:dyDescent="0.2">
      <c r="A266" s="96" t="s">
        <v>79</v>
      </c>
      <c r="B266" s="9">
        <v>7</v>
      </c>
      <c r="C266" s="31">
        <v>2</v>
      </c>
      <c r="D266" s="18" t="s">
        <v>188</v>
      </c>
      <c r="E266" s="5"/>
      <c r="F266" s="109">
        <f>F267+F269+F271</f>
        <v>13004922.07</v>
      </c>
      <c r="G266" s="109">
        <f>G267+G269+G271</f>
        <v>13004633.9</v>
      </c>
      <c r="H266" s="62">
        <f t="shared" si="55"/>
        <v>-288.16999999992549</v>
      </c>
      <c r="I266" s="54">
        <f t="shared" si="56"/>
        <v>0.99997784146660407</v>
      </c>
    </row>
    <row r="267" spans="1:18" s="45" customFormat="1" ht="57.75" customHeight="1" x14ac:dyDescent="0.2">
      <c r="A267" s="96" t="s">
        <v>80</v>
      </c>
      <c r="B267" s="9">
        <v>7</v>
      </c>
      <c r="C267" s="31">
        <v>2</v>
      </c>
      <c r="D267" s="18" t="s">
        <v>189</v>
      </c>
      <c r="E267" s="5"/>
      <c r="F267" s="109">
        <f>F268</f>
        <v>7753922.0700000003</v>
      </c>
      <c r="G267" s="109">
        <f>G268</f>
        <v>7753633.9000000004</v>
      </c>
      <c r="H267" s="62">
        <f t="shared" si="55"/>
        <v>-288.16999999992549</v>
      </c>
      <c r="I267" s="54">
        <f t="shared" si="56"/>
        <v>0.9999628355821224</v>
      </c>
    </row>
    <row r="268" spans="1:18" s="2" customFormat="1" ht="18" customHeight="1" x14ac:dyDescent="0.2">
      <c r="A268" s="97" t="s">
        <v>76</v>
      </c>
      <c r="B268" s="11">
        <v>7</v>
      </c>
      <c r="C268" s="29">
        <v>2</v>
      </c>
      <c r="D268" s="20" t="s">
        <v>189</v>
      </c>
      <c r="E268" s="16">
        <v>110</v>
      </c>
      <c r="F268" s="110">
        <v>7753922.0700000003</v>
      </c>
      <c r="G268" s="110">
        <v>7753633.9000000004</v>
      </c>
      <c r="H268" s="63">
        <f t="shared" si="55"/>
        <v>-288.16999999992549</v>
      </c>
      <c r="I268" s="55">
        <f t="shared" si="56"/>
        <v>0.9999628355821224</v>
      </c>
      <c r="O268" s="2" t="s">
        <v>314</v>
      </c>
    </row>
    <row r="269" spans="1:18" s="2" customFormat="1" ht="27.75" customHeight="1" x14ac:dyDescent="0.2">
      <c r="A269" s="93" t="s">
        <v>287</v>
      </c>
      <c r="B269" s="9">
        <v>7</v>
      </c>
      <c r="C269" s="31">
        <v>2</v>
      </c>
      <c r="D269" s="18" t="s">
        <v>288</v>
      </c>
      <c r="E269" s="74"/>
      <c r="F269" s="109">
        <f>F270</f>
        <v>3675700</v>
      </c>
      <c r="G269" s="109">
        <f>G270</f>
        <v>3675700</v>
      </c>
      <c r="H269" s="62">
        <f t="shared" si="55"/>
        <v>0</v>
      </c>
      <c r="I269" s="54">
        <f t="shared" si="56"/>
        <v>1</v>
      </c>
      <c r="R269" s="2" t="s">
        <v>314</v>
      </c>
    </row>
    <row r="270" spans="1:18" s="2" customFormat="1" ht="18" customHeight="1" x14ac:dyDescent="0.2">
      <c r="A270" s="92" t="s">
        <v>59</v>
      </c>
      <c r="B270" s="11">
        <v>7</v>
      </c>
      <c r="C270" s="29">
        <v>2</v>
      </c>
      <c r="D270" s="20" t="s">
        <v>288</v>
      </c>
      <c r="E270" s="73">
        <v>410</v>
      </c>
      <c r="F270" s="110">
        <v>3675700</v>
      </c>
      <c r="G270" s="110">
        <v>3675700</v>
      </c>
      <c r="H270" s="63">
        <f t="shared" si="55"/>
        <v>0</v>
      </c>
      <c r="I270" s="55">
        <f t="shared" si="56"/>
        <v>1</v>
      </c>
    </row>
    <row r="271" spans="1:18" s="2" customFormat="1" ht="21" customHeight="1" x14ac:dyDescent="0.2">
      <c r="A271" s="93" t="s">
        <v>345</v>
      </c>
      <c r="B271" s="9">
        <v>7</v>
      </c>
      <c r="C271" s="31">
        <v>2</v>
      </c>
      <c r="D271" s="18" t="s">
        <v>344</v>
      </c>
      <c r="E271" s="74"/>
      <c r="F271" s="109">
        <f>F272</f>
        <v>1575300</v>
      </c>
      <c r="G271" s="109">
        <f>G272</f>
        <v>1575300</v>
      </c>
      <c r="H271" s="63">
        <f t="shared" ref="H271:H272" si="81">G271-F271</f>
        <v>0</v>
      </c>
      <c r="I271" s="55">
        <f t="shared" ref="I271:I272" si="82">G271/F271</f>
        <v>1</v>
      </c>
    </row>
    <row r="272" spans="1:18" s="2" customFormat="1" ht="19.5" customHeight="1" x14ac:dyDescent="0.2">
      <c r="A272" s="92" t="s">
        <v>59</v>
      </c>
      <c r="B272" s="11">
        <v>7</v>
      </c>
      <c r="C272" s="29">
        <v>2</v>
      </c>
      <c r="D272" s="20" t="s">
        <v>344</v>
      </c>
      <c r="E272" s="73">
        <v>410</v>
      </c>
      <c r="F272" s="110">
        <v>1575300</v>
      </c>
      <c r="G272" s="110">
        <v>1575300</v>
      </c>
      <c r="H272" s="63">
        <f t="shared" si="81"/>
        <v>0</v>
      </c>
      <c r="I272" s="55">
        <f t="shared" si="82"/>
        <v>1</v>
      </c>
    </row>
    <row r="273" spans="1:20" s="2" customFormat="1" ht="36" customHeight="1" x14ac:dyDescent="0.2">
      <c r="A273" s="93" t="s">
        <v>239</v>
      </c>
      <c r="B273" s="9">
        <v>7</v>
      </c>
      <c r="C273" s="31">
        <v>2</v>
      </c>
      <c r="D273" s="18" t="s">
        <v>289</v>
      </c>
      <c r="E273" s="74"/>
      <c r="F273" s="109">
        <f>F274</f>
        <v>6605000</v>
      </c>
      <c r="G273" s="109">
        <f>G274</f>
        <v>6605000</v>
      </c>
      <c r="H273" s="63">
        <f t="shared" si="55"/>
        <v>0</v>
      </c>
      <c r="I273" s="55">
        <f t="shared" si="56"/>
        <v>1</v>
      </c>
      <c r="T273" s="2" t="s">
        <v>314</v>
      </c>
    </row>
    <row r="274" spans="1:20" s="2" customFormat="1" ht="25.5" customHeight="1" x14ac:dyDescent="0.2">
      <c r="A274" s="97" t="s">
        <v>11</v>
      </c>
      <c r="B274" s="11">
        <v>7</v>
      </c>
      <c r="C274" s="29">
        <v>2</v>
      </c>
      <c r="D274" s="20" t="s">
        <v>289</v>
      </c>
      <c r="E274" s="73">
        <v>240</v>
      </c>
      <c r="F274" s="110">
        <v>6605000</v>
      </c>
      <c r="G274" s="110">
        <v>6605000</v>
      </c>
      <c r="H274" s="63">
        <f t="shared" si="55"/>
        <v>0</v>
      </c>
      <c r="I274" s="55">
        <f t="shared" si="56"/>
        <v>1</v>
      </c>
    </row>
    <row r="275" spans="1:20" s="2" customFormat="1" ht="28.5" customHeight="1" x14ac:dyDescent="0.2">
      <c r="A275" s="96" t="s">
        <v>270</v>
      </c>
      <c r="B275" s="9">
        <v>7</v>
      </c>
      <c r="C275" s="31">
        <v>2</v>
      </c>
      <c r="D275" s="18" t="s">
        <v>156</v>
      </c>
      <c r="E275" s="5"/>
      <c r="F275" s="109">
        <f>F276+F279</f>
        <v>1592776</v>
      </c>
      <c r="G275" s="109">
        <f>G276+G279</f>
        <v>1345000</v>
      </c>
      <c r="H275" s="62">
        <f t="shared" si="55"/>
        <v>-247776</v>
      </c>
      <c r="I275" s="54">
        <f t="shared" si="56"/>
        <v>0.8444376359262068</v>
      </c>
    </row>
    <row r="276" spans="1:20" s="2" customFormat="1" ht="18" customHeight="1" x14ac:dyDescent="0.2">
      <c r="A276" s="96" t="s">
        <v>136</v>
      </c>
      <c r="B276" s="9">
        <v>7</v>
      </c>
      <c r="C276" s="31">
        <v>2</v>
      </c>
      <c r="D276" s="18" t="s">
        <v>228</v>
      </c>
      <c r="E276" s="5"/>
      <c r="F276" s="109">
        <f t="shared" ref="F276:G277" si="83">F277</f>
        <v>200000</v>
      </c>
      <c r="G276" s="109">
        <f t="shared" si="83"/>
        <v>200000</v>
      </c>
      <c r="H276" s="62">
        <f t="shared" si="55"/>
        <v>0</v>
      </c>
      <c r="I276" s="54">
        <f t="shared" si="56"/>
        <v>1</v>
      </c>
    </row>
    <row r="277" spans="1:20" s="45" customFormat="1" ht="26.25" customHeight="1" x14ac:dyDescent="0.2">
      <c r="A277" s="96" t="s">
        <v>242</v>
      </c>
      <c r="B277" s="9">
        <v>7</v>
      </c>
      <c r="C277" s="31">
        <v>2</v>
      </c>
      <c r="D277" s="18" t="s">
        <v>241</v>
      </c>
      <c r="E277" s="5"/>
      <c r="F277" s="109">
        <f t="shared" si="83"/>
        <v>200000</v>
      </c>
      <c r="G277" s="109">
        <f t="shared" si="83"/>
        <v>200000</v>
      </c>
      <c r="H277" s="62">
        <f t="shared" si="55"/>
        <v>0</v>
      </c>
      <c r="I277" s="54">
        <f t="shared" si="56"/>
        <v>1</v>
      </c>
    </row>
    <row r="278" spans="1:20" s="2" customFormat="1" ht="21.75" customHeight="1" x14ac:dyDescent="0.2">
      <c r="A278" s="97" t="s">
        <v>76</v>
      </c>
      <c r="B278" s="11">
        <v>7</v>
      </c>
      <c r="C278" s="29">
        <v>2</v>
      </c>
      <c r="D278" s="20" t="s">
        <v>241</v>
      </c>
      <c r="E278" s="16">
        <v>110</v>
      </c>
      <c r="F278" s="110">
        <v>200000</v>
      </c>
      <c r="G278" s="110">
        <v>200000</v>
      </c>
      <c r="H278" s="63">
        <f t="shared" si="55"/>
        <v>0</v>
      </c>
      <c r="I278" s="55">
        <f t="shared" si="56"/>
        <v>1</v>
      </c>
      <c r="L278" s="2" t="s">
        <v>314</v>
      </c>
    </row>
    <row r="279" spans="1:20" s="2" customFormat="1" ht="26.25" customHeight="1" x14ac:dyDescent="0.2">
      <c r="A279" s="96" t="s">
        <v>31</v>
      </c>
      <c r="B279" s="9">
        <v>7</v>
      </c>
      <c r="C279" s="31">
        <v>2</v>
      </c>
      <c r="D279" s="18" t="s">
        <v>157</v>
      </c>
      <c r="E279" s="73"/>
      <c r="F279" s="110">
        <f>F280+F282</f>
        <v>1392776</v>
      </c>
      <c r="G279" s="110">
        <f>G280+G282</f>
        <v>1145000</v>
      </c>
      <c r="H279" s="63">
        <f t="shared" ref="H279:H283" si="84">G279-F279</f>
        <v>-247776</v>
      </c>
      <c r="I279" s="55">
        <f t="shared" ref="I279:I283" si="85">G279/F279</f>
        <v>0.82209917459806892</v>
      </c>
      <c r="N279" s="2" t="s">
        <v>314</v>
      </c>
    </row>
    <row r="280" spans="1:20" s="2" customFormat="1" ht="26.25" customHeight="1" x14ac:dyDescent="0.2">
      <c r="A280" s="97" t="s">
        <v>67</v>
      </c>
      <c r="B280" s="9">
        <v>7</v>
      </c>
      <c r="C280" s="31">
        <v>2</v>
      </c>
      <c r="D280" s="18" t="s">
        <v>178</v>
      </c>
      <c r="E280" s="73"/>
      <c r="F280" s="110">
        <f>F281</f>
        <v>895488</v>
      </c>
      <c r="G280" s="110">
        <f>G281</f>
        <v>683565</v>
      </c>
      <c r="H280" s="63">
        <f t="shared" si="84"/>
        <v>-211923</v>
      </c>
      <c r="I280" s="55">
        <f t="shared" si="85"/>
        <v>0.76334356239279588</v>
      </c>
      <c r="N280" s="2" t="s">
        <v>314</v>
      </c>
    </row>
    <row r="281" spans="1:20" s="2" customFormat="1" ht="26.25" customHeight="1" x14ac:dyDescent="0.2">
      <c r="A281" s="97" t="s">
        <v>11</v>
      </c>
      <c r="B281" s="11">
        <v>7</v>
      </c>
      <c r="C281" s="29">
        <v>2</v>
      </c>
      <c r="D281" s="20" t="s">
        <v>178</v>
      </c>
      <c r="E281" s="73">
        <v>240</v>
      </c>
      <c r="F281" s="110">
        <v>895488</v>
      </c>
      <c r="G281" s="110">
        <v>683565</v>
      </c>
      <c r="H281" s="63">
        <f t="shared" si="84"/>
        <v>-211923</v>
      </c>
      <c r="I281" s="55">
        <f t="shared" si="85"/>
        <v>0.76334356239279588</v>
      </c>
      <c r="N281" s="2" t="s">
        <v>314</v>
      </c>
      <c r="O281" s="2" t="s">
        <v>314</v>
      </c>
      <c r="S281" s="2" t="s">
        <v>314</v>
      </c>
    </row>
    <row r="282" spans="1:20" s="2" customFormat="1" ht="26.25" customHeight="1" x14ac:dyDescent="0.2">
      <c r="A282" s="97" t="s">
        <v>32</v>
      </c>
      <c r="B282" s="9">
        <v>7</v>
      </c>
      <c r="C282" s="31">
        <v>2</v>
      </c>
      <c r="D282" s="18" t="s">
        <v>179</v>
      </c>
      <c r="E282" s="73"/>
      <c r="F282" s="110">
        <f>F283</f>
        <v>497288</v>
      </c>
      <c r="G282" s="110">
        <f>G283</f>
        <v>461435</v>
      </c>
      <c r="H282" s="63">
        <f t="shared" si="84"/>
        <v>-35853</v>
      </c>
      <c r="I282" s="55">
        <f t="shared" si="85"/>
        <v>0.92790294557680864</v>
      </c>
      <c r="P282" s="2" t="s">
        <v>314</v>
      </c>
    </row>
    <row r="283" spans="1:20" s="2" customFormat="1" ht="26.25" customHeight="1" x14ac:dyDescent="0.2">
      <c r="A283" s="97" t="s">
        <v>11</v>
      </c>
      <c r="B283" s="11">
        <v>7</v>
      </c>
      <c r="C283" s="29">
        <v>2</v>
      </c>
      <c r="D283" s="20" t="s">
        <v>179</v>
      </c>
      <c r="E283" s="73">
        <v>240</v>
      </c>
      <c r="F283" s="110">
        <v>497288</v>
      </c>
      <c r="G283" s="110">
        <v>461435</v>
      </c>
      <c r="H283" s="63">
        <f t="shared" si="84"/>
        <v>-35853</v>
      </c>
      <c r="I283" s="55">
        <f t="shared" si="85"/>
        <v>0.92790294557680864</v>
      </c>
    </row>
    <row r="284" spans="1:20" s="2" customFormat="1" ht="26.25" customHeight="1" x14ac:dyDescent="0.2">
      <c r="A284" s="96" t="s">
        <v>290</v>
      </c>
      <c r="B284" s="9">
        <v>7</v>
      </c>
      <c r="C284" s="31">
        <v>2</v>
      </c>
      <c r="D284" s="18" t="s">
        <v>151</v>
      </c>
      <c r="E284" s="74"/>
      <c r="F284" s="109">
        <f t="shared" ref="F284:G286" si="86">F285</f>
        <v>204000</v>
      </c>
      <c r="G284" s="109">
        <f t="shared" si="86"/>
        <v>204000</v>
      </c>
      <c r="H284" s="62">
        <f t="shared" si="55"/>
        <v>0</v>
      </c>
      <c r="I284" s="54">
        <f t="shared" si="56"/>
        <v>1</v>
      </c>
    </row>
    <row r="285" spans="1:20" s="2" customFormat="1" ht="24" customHeight="1" x14ac:dyDescent="0.2">
      <c r="A285" s="93" t="s">
        <v>131</v>
      </c>
      <c r="B285" s="9">
        <v>7</v>
      </c>
      <c r="C285" s="31">
        <v>2</v>
      </c>
      <c r="D285" s="18" t="s">
        <v>225</v>
      </c>
      <c r="E285" s="74"/>
      <c r="F285" s="109">
        <f t="shared" si="86"/>
        <v>204000</v>
      </c>
      <c r="G285" s="109">
        <f t="shared" si="86"/>
        <v>204000</v>
      </c>
      <c r="H285" s="62">
        <f t="shared" si="55"/>
        <v>0</v>
      </c>
      <c r="I285" s="54">
        <f t="shared" si="56"/>
        <v>1</v>
      </c>
    </row>
    <row r="286" spans="1:20" s="2" customFormat="1" ht="27.75" customHeight="1" x14ac:dyDescent="0.2">
      <c r="A286" s="93" t="s">
        <v>283</v>
      </c>
      <c r="B286" s="9">
        <v>7</v>
      </c>
      <c r="C286" s="31">
        <v>2</v>
      </c>
      <c r="D286" s="18" t="s">
        <v>284</v>
      </c>
      <c r="E286" s="74"/>
      <c r="F286" s="109">
        <f t="shared" si="86"/>
        <v>204000</v>
      </c>
      <c r="G286" s="109">
        <f t="shared" si="86"/>
        <v>204000</v>
      </c>
      <c r="H286" s="62">
        <f t="shared" si="55"/>
        <v>0</v>
      </c>
      <c r="I286" s="54">
        <f t="shared" si="56"/>
        <v>1</v>
      </c>
    </row>
    <row r="287" spans="1:20" s="2" customFormat="1" ht="18.75" customHeight="1" x14ac:dyDescent="0.2">
      <c r="A287" s="97" t="s">
        <v>76</v>
      </c>
      <c r="B287" s="11">
        <v>7</v>
      </c>
      <c r="C287" s="29">
        <v>2</v>
      </c>
      <c r="D287" s="20" t="s">
        <v>284</v>
      </c>
      <c r="E287" s="73">
        <v>240</v>
      </c>
      <c r="F287" s="110">
        <v>204000</v>
      </c>
      <c r="G287" s="110">
        <v>204000</v>
      </c>
      <c r="H287" s="63">
        <f t="shared" si="55"/>
        <v>0</v>
      </c>
      <c r="I287" s="55">
        <f t="shared" si="56"/>
        <v>1</v>
      </c>
    </row>
    <row r="288" spans="1:20" s="2" customFormat="1" ht="27.75" customHeight="1" x14ac:dyDescent="0.2">
      <c r="A288" s="93" t="s">
        <v>353</v>
      </c>
      <c r="B288" s="9">
        <v>7</v>
      </c>
      <c r="C288" s="31">
        <v>2</v>
      </c>
      <c r="D288" s="18" t="s">
        <v>162</v>
      </c>
      <c r="E288" s="74"/>
      <c r="F288" s="109">
        <f>F289</f>
        <v>13000</v>
      </c>
      <c r="G288" s="109">
        <f>G289</f>
        <v>13000</v>
      </c>
      <c r="H288" s="62">
        <f t="shared" si="55"/>
        <v>0</v>
      </c>
      <c r="I288" s="54">
        <f t="shared" si="56"/>
        <v>1</v>
      </c>
      <c r="L288" s="2" t="s">
        <v>314</v>
      </c>
    </row>
    <row r="289" spans="1:18" s="2" customFormat="1" ht="24.75" customHeight="1" x14ac:dyDescent="0.2">
      <c r="A289" s="93" t="s">
        <v>43</v>
      </c>
      <c r="B289" s="9">
        <v>7</v>
      </c>
      <c r="C289" s="31">
        <v>2</v>
      </c>
      <c r="D289" s="18" t="s">
        <v>163</v>
      </c>
      <c r="E289" s="74"/>
      <c r="F289" s="109">
        <f>F290</f>
        <v>13000</v>
      </c>
      <c r="G289" s="109">
        <f>G290</f>
        <v>13000</v>
      </c>
      <c r="H289" s="62">
        <f t="shared" ref="H289" si="87">G289-F289</f>
        <v>0</v>
      </c>
      <c r="I289" s="54">
        <f t="shared" ref="I289" si="88">G289/F289</f>
        <v>1</v>
      </c>
      <c r="M289" s="2" t="s">
        <v>314</v>
      </c>
      <c r="O289" s="2" t="s">
        <v>314</v>
      </c>
    </row>
    <row r="290" spans="1:18" s="2" customFormat="1" ht="18" customHeight="1" x14ac:dyDescent="0.2">
      <c r="A290" s="97" t="s">
        <v>76</v>
      </c>
      <c r="B290" s="11">
        <v>7</v>
      </c>
      <c r="C290" s="29">
        <v>2</v>
      </c>
      <c r="D290" s="20" t="s">
        <v>163</v>
      </c>
      <c r="E290" s="73">
        <v>110</v>
      </c>
      <c r="F290" s="110">
        <v>13000</v>
      </c>
      <c r="G290" s="110">
        <v>13000</v>
      </c>
      <c r="H290" s="63">
        <f t="shared" si="55"/>
        <v>0</v>
      </c>
      <c r="I290" s="55">
        <f t="shared" si="56"/>
        <v>1</v>
      </c>
    </row>
    <row r="291" spans="1:18" s="2" customFormat="1" ht="22.5" customHeight="1" x14ac:dyDescent="0.2">
      <c r="A291" s="96" t="s">
        <v>354</v>
      </c>
      <c r="B291" s="9">
        <v>7</v>
      </c>
      <c r="C291" s="31">
        <v>2</v>
      </c>
      <c r="D291" s="18" t="s">
        <v>268</v>
      </c>
      <c r="E291" s="74"/>
      <c r="F291" s="109">
        <f>F292</f>
        <v>20000</v>
      </c>
      <c r="G291" s="109">
        <f>G292</f>
        <v>19941</v>
      </c>
      <c r="H291" s="62">
        <f t="shared" si="55"/>
        <v>-59</v>
      </c>
      <c r="I291" s="54">
        <f t="shared" si="56"/>
        <v>0.99704999999999999</v>
      </c>
      <c r="P291" s="2" t="s">
        <v>314</v>
      </c>
    </row>
    <row r="292" spans="1:18" s="2" customFormat="1" ht="22.5" customHeight="1" x14ac:dyDescent="0.2">
      <c r="A292" s="96" t="s">
        <v>267</v>
      </c>
      <c r="B292" s="9">
        <v>7</v>
      </c>
      <c r="C292" s="31">
        <v>2</v>
      </c>
      <c r="D292" s="18" t="s">
        <v>269</v>
      </c>
      <c r="E292" s="74"/>
      <c r="F292" s="109">
        <f>F293</f>
        <v>20000</v>
      </c>
      <c r="G292" s="109">
        <f>G293</f>
        <v>19941</v>
      </c>
      <c r="H292" s="62">
        <f t="shared" ref="H292" si="89">G292-F292</f>
        <v>-59</v>
      </c>
      <c r="I292" s="54">
        <f t="shared" ref="I292" si="90">G292/F292</f>
        <v>0.99704999999999999</v>
      </c>
      <c r="P292" s="2" t="s">
        <v>314</v>
      </c>
    </row>
    <row r="293" spans="1:18" s="2" customFormat="1" ht="16.5" customHeight="1" x14ac:dyDescent="0.2">
      <c r="A293" s="97" t="s">
        <v>76</v>
      </c>
      <c r="B293" s="11">
        <v>7</v>
      </c>
      <c r="C293" s="29">
        <v>2</v>
      </c>
      <c r="D293" s="20" t="s">
        <v>269</v>
      </c>
      <c r="E293" s="73">
        <v>240</v>
      </c>
      <c r="F293" s="110">
        <v>20000</v>
      </c>
      <c r="G293" s="110">
        <v>19941</v>
      </c>
      <c r="H293" s="63">
        <f t="shared" si="55"/>
        <v>-59</v>
      </c>
      <c r="I293" s="55">
        <f t="shared" si="56"/>
        <v>0.99704999999999999</v>
      </c>
      <c r="O293" s="2" t="s">
        <v>314</v>
      </c>
    </row>
    <row r="294" spans="1:18" s="2" customFormat="1" ht="19.5" customHeight="1" x14ac:dyDescent="0.2">
      <c r="A294" s="99" t="s">
        <v>84</v>
      </c>
      <c r="B294" s="8">
        <v>7</v>
      </c>
      <c r="C294" s="30">
        <v>3</v>
      </c>
      <c r="D294" s="17"/>
      <c r="E294" s="4"/>
      <c r="F294" s="115">
        <f>F295+F317</f>
        <v>55966267.940000013</v>
      </c>
      <c r="G294" s="115">
        <f>G295+G317</f>
        <v>50454242.229999997</v>
      </c>
      <c r="H294" s="64">
        <f t="shared" si="55"/>
        <v>-5512025.7100000158</v>
      </c>
      <c r="I294" s="56">
        <f t="shared" si="56"/>
        <v>0.9015116441941543</v>
      </c>
    </row>
    <row r="295" spans="1:18" s="2" customFormat="1" ht="24" customHeight="1" x14ac:dyDescent="0.2">
      <c r="A295" s="96" t="s">
        <v>13</v>
      </c>
      <c r="B295" s="9">
        <v>7</v>
      </c>
      <c r="C295" s="31">
        <v>3</v>
      </c>
      <c r="D295" s="18" t="s">
        <v>143</v>
      </c>
      <c r="E295" s="5"/>
      <c r="F295" s="109">
        <f>F296</f>
        <v>54152657.940000013</v>
      </c>
      <c r="G295" s="109">
        <f>G296</f>
        <v>50454242.229999997</v>
      </c>
      <c r="H295" s="62">
        <f t="shared" si="55"/>
        <v>-3698415.7100000158</v>
      </c>
      <c r="I295" s="54">
        <f t="shared" si="56"/>
        <v>0.93170389320321489</v>
      </c>
    </row>
    <row r="296" spans="1:18" s="2" customFormat="1" ht="24.75" customHeight="1" x14ac:dyDescent="0.2">
      <c r="A296" s="96" t="s">
        <v>14</v>
      </c>
      <c r="B296" s="9">
        <v>7</v>
      </c>
      <c r="C296" s="31">
        <v>3</v>
      </c>
      <c r="D296" s="18" t="s">
        <v>144</v>
      </c>
      <c r="E296" s="5"/>
      <c r="F296" s="109">
        <f>F297+F313</f>
        <v>54152657.940000013</v>
      </c>
      <c r="G296" s="109">
        <f>G297+G313</f>
        <v>50454242.229999997</v>
      </c>
      <c r="H296" s="62">
        <f t="shared" si="55"/>
        <v>-3698415.7100000158</v>
      </c>
      <c r="I296" s="54">
        <f t="shared" si="56"/>
        <v>0.93170389320321489</v>
      </c>
    </row>
    <row r="297" spans="1:18" s="2" customFormat="1" ht="27" customHeight="1" x14ac:dyDescent="0.2">
      <c r="A297" s="96" t="s">
        <v>15</v>
      </c>
      <c r="B297" s="9">
        <v>7</v>
      </c>
      <c r="C297" s="31">
        <v>3</v>
      </c>
      <c r="D297" s="18" t="s">
        <v>145</v>
      </c>
      <c r="E297" s="5"/>
      <c r="F297" s="109">
        <f>F298+F301+F310+F306+F308</f>
        <v>53549584.31000001</v>
      </c>
      <c r="G297" s="109">
        <f>G298+G301+G310+G306+G308</f>
        <v>49853357.799999997</v>
      </c>
      <c r="H297" s="62">
        <f t="shared" si="55"/>
        <v>-3696226.5100000128</v>
      </c>
      <c r="I297" s="54">
        <f t="shared" si="56"/>
        <v>0.93097562646607201</v>
      </c>
      <c r="M297" s="2" t="s">
        <v>314</v>
      </c>
    </row>
    <row r="298" spans="1:18" s="45" customFormat="1" ht="21.75" customHeight="1" x14ac:dyDescent="0.2">
      <c r="A298" s="96" t="s">
        <v>285</v>
      </c>
      <c r="B298" s="9">
        <v>7</v>
      </c>
      <c r="C298" s="31">
        <v>3</v>
      </c>
      <c r="D298" s="18" t="s">
        <v>191</v>
      </c>
      <c r="E298" s="5"/>
      <c r="F298" s="109">
        <f>F299+F300</f>
        <v>5255000</v>
      </c>
      <c r="G298" s="109">
        <f>G299+G300</f>
        <v>5255000</v>
      </c>
      <c r="H298" s="62">
        <f t="shared" ref="H298:H299" si="91">G298-F298</f>
        <v>0</v>
      </c>
      <c r="I298" s="54">
        <f t="shared" ref="I298:I299" si="92">G298/F298</f>
        <v>1</v>
      </c>
    </row>
    <row r="299" spans="1:18" s="2" customFormat="1" ht="16.5" customHeight="1" x14ac:dyDescent="0.2">
      <c r="A299" s="97" t="s">
        <v>76</v>
      </c>
      <c r="B299" s="11">
        <v>7</v>
      </c>
      <c r="C299" s="29">
        <v>3</v>
      </c>
      <c r="D299" s="20" t="s">
        <v>191</v>
      </c>
      <c r="E299" s="16">
        <v>110</v>
      </c>
      <c r="F299" s="110">
        <v>3141814.79</v>
      </c>
      <c r="G299" s="110">
        <v>3141814.79</v>
      </c>
      <c r="H299" s="63">
        <f t="shared" si="91"/>
        <v>0</v>
      </c>
      <c r="I299" s="55">
        <f t="shared" si="92"/>
        <v>1</v>
      </c>
    </row>
    <row r="300" spans="1:18" s="2" customFormat="1" ht="16.5" customHeight="1" x14ac:dyDescent="0.2">
      <c r="A300" s="97" t="s">
        <v>355</v>
      </c>
      <c r="B300" s="11">
        <v>7</v>
      </c>
      <c r="C300" s="29">
        <v>3</v>
      </c>
      <c r="D300" s="20" t="s">
        <v>191</v>
      </c>
      <c r="E300" s="16">
        <v>610</v>
      </c>
      <c r="F300" s="110">
        <v>2113185.21</v>
      </c>
      <c r="G300" s="110">
        <v>2113185.21</v>
      </c>
      <c r="H300" s="63">
        <f t="shared" ref="H300" si="93">G300-F300</f>
        <v>0</v>
      </c>
      <c r="I300" s="55">
        <f t="shared" ref="I300" si="94">G300/F300</f>
        <v>1</v>
      </c>
    </row>
    <row r="301" spans="1:18" s="45" customFormat="1" ht="29.25" customHeight="1" x14ac:dyDescent="0.2">
      <c r="A301" s="96" t="s">
        <v>85</v>
      </c>
      <c r="B301" s="9">
        <v>7</v>
      </c>
      <c r="C301" s="31">
        <v>3</v>
      </c>
      <c r="D301" s="18" t="s">
        <v>195</v>
      </c>
      <c r="E301" s="5"/>
      <c r="F301" s="109">
        <f>F302+F303+F305+F304</f>
        <v>37188950.24000001</v>
      </c>
      <c r="G301" s="109">
        <f>G302+G303+G305+G304</f>
        <v>36435669.149999999</v>
      </c>
      <c r="H301" s="62">
        <f t="shared" si="55"/>
        <v>-753281.09000001103</v>
      </c>
      <c r="I301" s="54">
        <f t="shared" si="56"/>
        <v>0.97974449170684597</v>
      </c>
    </row>
    <row r="302" spans="1:18" s="2" customFormat="1" ht="17.25" customHeight="1" x14ac:dyDescent="0.2">
      <c r="A302" s="97" t="s">
        <v>76</v>
      </c>
      <c r="B302" s="11">
        <v>7</v>
      </c>
      <c r="C302" s="29">
        <v>3</v>
      </c>
      <c r="D302" s="20" t="s">
        <v>195</v>
      </c>
      <c r="E302" s="16">
        <v>110</v>
      </c>
      <c r="F302" s="110">
        <v>32260856.350000001</v>
      </c>
      <c r="G302" s="110">
        <v>31892374.379999999</v>
      </c>
      <c r="H302" s="63">
        <f t="shared" si="55"/>
        <v>-368481.97000000253</v>
      </c>
      <c r="I302" s="55">
        <f t="shared" si="56"/>
        <v>0.98857804746401279</v>
      </c>
    </row>
    <row r="303" spans="1:18" s="2" customFormat="1" ht="26.25" customHeight="1" x14ac:dyDescent="0.2">
      <c r="A303" s="97" t="s">
        <v>11</v>
      </c>
      <c r="B303" s="11">
        <v>7</v>
      </c>
      <c r="C303" s="29">
        <v>3</v>
      </c>
      <c r="D303" s="20" t="s">
        <v>195</v>
      </c>
      <c r="E303" s="16">
        <v>240</v>
      </c>
      <c r="F303" s="110">
        <v>1879004.92</v>
      </c>
      <c r="G303" s="110">
        <v>1717479.01</v>
      </c>
      <c r="H303" s="63">
        <f t="shared" si="55"/>
        <v>-161525.90999999992</v>
      </c>
      <c r="I303" s="55">
        <f t="shared" si="56"/>
        <v>0.91403646244843262</v>
      </c>
      <c r="L303" s="2" t="s">
        <v>314</v>
      </c>
      <c r="N303" s="2" t="s">
        <v>314</v>
      </c>
      <c r="P303" s="2" t="s">
        <v>314</v>
      </c>
      <c r="R303" s="2" t="s">
        <v>314</v>
      </c>
    </row>
    <row r="304" spans="1:18" s="2" customFormat="1" ht="15" customHeight="1" x14ac:dyDescent="0.2">
      <c r="A304" s="97" t="s">
        <v>355</v>
      </c>
      <c r="B304" s="11">
        <v>7</v>
      </c>
      <c r="C304" s="29">
        <v>3</v>
      </c>
      <c r="D304" s="20" t="s">
        <v>195</v>
      </c>
      <c r="E304" s="16">
        <v>610</v>
      </c>
      <c r="F304" s="110">
        <v>2981931.91</v>
      </c>
      <c r="G304" s="110">
        <v>2759898.8</v>
      </c>
      <c r="H304" s="63">
        <f t="shared" si="55"/>
        <v>-222033.11000000034</v>
      </c>
      <c r="I304" s="55">
        <f t="shared" si="56"/>
        <v>0.92554051644995461</v>
      </c>
    </row>
    <row r="305" spans="1:18" s="2" customFormat="1" ht="18" customHeight="1" x14ac:dyDescent="0.2">
      <c r="A305" s="97" t="s">
        <v>17</v>
      </c>
      <c r="B305" s="11">
        <v>7</v>
      </c>
      <c r="C305" s="29">
        <v>3</v>
      </c>
      <c r="D305" s="20" t="s">
        <v>195</v>
      </c>
      <c r="E305" s="16">
        <v>850</v>
      </c>
      <c r="F305" s="110">
        <v>67157.06</v>
      </c>
      <c r="G305" s="110">
        <v>65916.960000000006</v>
      </c>
      <c r="H305" s="63">
        <f t="shared" si="55"/>
        <v>-1240.0999999999913</v>
      </c>
      <c r="I305" s="55">
        <f t="shared" si="56"/>
        <v>0.98153433161010928</v>
      </c>
    </row>
    <row r="306" spans="1:18" s="2" customFormat="1" ht="21.75" customHeight="1" x14ac:dyDescent="0.2">
      <c r="A306" s="96" t="s">
        <v>339</v>
      </c>
      <c r="B306" s="9">
        <v>7</v>
      </c>
      <c r="C306" s="31">
        <v>3</v>
      </c>
      <c r="D306" s="18" t="s">
        <v>348</v>
      </c>
      <c r="E306" s="5"/>
      <c r="F306" s="109">
        <f>F307</f>
        <v>5000</v>
      </c>
      <c r="G306" s="109">
        <f>G307</f>
        <v>5000</v>
      </c>
      <c r="H306" s="63">
        <f t="shared" ref="H306:H309" si="95">G306-F306</f>
        <v>0</v>
      </c>
      <c r="I306" s="55">
        <f t="shared" ref="I306:I309" si="96">G306/F306</f>
        <v>1</v>
      </c>
    </row>
    <row r="307" spans="1:18" s="2" customFormat="1" ht="22.5" customHeight="1" x14ac:dyDescent="0.2">
      <c r="A307" s="97" t="s">
        <v>11</v>
      </c>
      <c r="B307" s="11">
        <v>7</v>
      </c>
      <c r="C307" s="29">
        <v>3</v>
      </c>
      <c r="D307" s="20" t="s">
        <v>348</v>
      </c>
      <c r="E307" s="16">
        <v>240</v>
      </c>
      <c r="F307" s="110">
        <v>5000</v>
      </c>
      <c r="G307" s="110">
        <v>5000</v>
      </c>
      <c r="H307" s="63">
        <f t="shared" si="95"/>
        <v>0</v>
      </c>
      <c r="I307" s="55">
        <f t="shared" si="96"/>
        <v>1</v>
      </c>
    </row>
    <row r="308" spans="1:18" s="2" customFormat="1" ht="22.5" customHeight="1" x14ac:dyDescent="0.2">
      <c r="A308" s="96" t="s">
        <v>357</v>
      </c>
      <c r="B308" s="9">
        <v>7</v>
      </c>
      <c r="C308" s="31">
        <v>3</v>
      </c>
      <c r="D308" s="18" t="s">
        <v>356</v>
      </c>
      <c r="E308" s="5"/>
      <c r="F308" s="109">
        <f>F309</f>
        <v>9786884.0700000003</v>
      </c>
      <c r="G308" s="109">
        <f>G309</f>
        <v>6843938.6500000004</v>
      </c>
      <c r="H308" s="63">
        <f t="shared" si="95"/>
        <v>-2942945.42</v>
      </c>
      <c r="I308" s="55">
        <f t="shared" si="96"/>
        <v>0.6992969980076611</v>
      </c>
      <c r="P308" s="2" t="s">
        <v>314</v>
      </c>
    </row>
    <row r="309" spans="1:18" s="2" customFormat="1" ht="15.75" customHeight="1" x14ac:dyDescent="0.2">
      <c r="A309" s="97" t="s">
        <v>355</v>
      </c>
      <c r="B309" s="11">
        <v>7</v>
      </c>
      <c r="C309" s="29">
        <v>3</v>
      </c>
      <c r="D309" s="20" t="s">
        <v>356</v>
      </c>
      <c r="E309" s="16">
        <v>610</v>
      </c>
      <c r="F309" s="110">
        <v>9786884.0700000003</v>
      </c>
      <c r="G309" s="110">
        <v>6843938.6500000004</v>
      </c>
      <c r="H309" s="63">
        <f t="shared" si="95"/>
        <v>-2942945.42</v>
      </c>
      <c r="I309" s="55">
        <f t="shared" si="96"/>
        <v>0.6992969980076611</v>
      </c>
    </row>
    <row r="310" spans="1:18" s="45" customFormat="1" ht="24" customHeight="1" x14ac:dyDescent="0.2">
      <c r="A310" s="96" t="s">
        <v>286</v>
      </c>
      <c r="B310" s="9">
        <v>7</v>
      </c>
      <c r="C310" s="31">
        <v>3</v>
      </c>
      <c r="D310" s="18" t="s">
        <v>194</v>
      </c>
      <c r="E310" s="5"/>
      <c r="F310" s="109">
        <f>F311+F312</f>
        <v>1313750</v>
      </c>
      <c r="G310" s="109">
        <f>G311+G312</f>
        <v>1313750</v>
      </c>
      <c r="H310" s="62">
        <f t="shared" si="55"/>
        <v>0</v>
      </c>
      <c r="I310" s="54">
        <f t="shared" si="56"/>
        <v>1</v>
      </c>
      <c r="M310" s="45" t="s">
        <v>314</v>
      </c>
    </row>
    <row r="311" spans="1:18" s="2" customFormat="1" ht="18" customHeight="1" x14ac:dyDescent="0.2">
      <c r="A311" s="97" t="s">
        <v>76</v>
      </c>
      <c r="B311" s="11">
        <v>7</v>
      </c>
      <c r="C311" s="29">
        <v>3</v>
      </c>
      <c r="D311" s="20" t="s">
        <v>194</v>
      </c>
      <c r="E311" s="16">
        <v>110</v>
      </c>
      <c r="F311" s="110">
        <v>785453.71</v>
      </c>
      <c r="G311" s="110">
        <v>785453.71</v>
      </c>
      <c r="H311" s="63">
        <f t="shared" si="55"/>
        <v>0</v>
      </c>
      <c r="I311" s="55">
        <f t="shared" si="56"/>
        <v>1</v>
      </c>
    </row>
    <row r="312" spans="1:18" s="2" customFormat="1" ht="18" customHeight="1" x14ac:dyDescent="0.2">
      <c r="A312" s="97" t="s">
        <v>355</v>
      </c>
      <c r="B312" s="11">
        <v>7</v>
      </c>
      <c r="C312" s="29">
        <v>3</v>
      </c>
      <c r="D312" s="20" t="s">
        <v>194</v>
      </c>
      <c r="E312" s="16">
        <v>610</v>
      </c>
      <c r="F312" s="110">
        <v>528296.29</v>
      </c>
      <c r="G312" s="110">
        <v>528296.29</v>
      </c>
      <c r="H312" s="63">
        <f t="shared" si="55"/>
        <v>0</v>
      </c>
      <c r="I312" s="55">
        <f t="shared" si="56"/>
        <v>1</v>
      </c>
    </row>
    <row r="313" spans="1:18" s="2" customFormat="1" ht="26.25" customHeight="1" x14ac:dyDescent="0.2">
      <c r="A313" s="96" t="s">
        <v>79</v>
      </c>
      <c r="B313" s="9">
        <v>7</v>
      </c>
      <c r="C313" s="31">
        <v>3</v>
      </c>
      <c r="D313" s="18" t="s">
        <v>188</v>
      </c>
      <c r="E313" s="5"/>
      <c r="F313" s="109">
        <f>F314</f>
        <v>603073.63</v>
      </c>
      <c r="G313" s="109">
        <f>G314</f>
        <v>600884.43000000005</v>
      </c>
      <c r="H313" s="62">
        <f t="shared" si="55"/>
        <v>-2189.1999999999534</v>
      </c>
      <c r="I313" s="54">
        <f t="shared" si="56"/>
        <v>0.99636992915773825</v>
      </c>
      <c r="O313" s="2" t="s">
        <v>314</v>
      </c>
    </row>
    <row r="314" spans="1:18" s="45" customFormat="1" ht="51" customHeight="1" x14ac:dyDescent="0.2">
      <c r="A314" s="96" t="s">
        <v>80</v>
      </c>
      <c r="B314" s="9">
        <v>7</v>
      </c>
      <c r="C314" s="31">
        <v>3</v>
      </c>
      <c r="D314" s="18" t="s">
        <v>189</v>
      </c>
      <c r="E314" s="5"/>
      <c r="F314" s="109">
        <f>F315+F316</f>
        <v>603073.63</v>
      </c>
      <c r="G314" s="109">
        <f>G315+G316</f>
        <v>600884.43000000005</v>
      </c>
      <c r="H314" s="62">
        <f t="shared" si="55"/>
        <v>-2189.1999999999534</v>
      </c>
      <c r="I314" s="54">
        <f t="shared" si="56"/>
        <v>0.99636992915773825</v>
      </c>
    </row>
    <row r="315" spans="1:18" s="2" customFormat="1" ht="16.5" customHeight="1" x14ac:dyDescent="0.2">
      <c r="A315" s="97" t="s">
        <v>76</v>
      </c>
      <c r="B315" s="11">
        <v>7</v>
      </c>
      <c r="C315" s="29">
        <v>3</v>
      </c>
      <c r="D315" s="20" t="s">
        <v>189</v>
      </c>
      <c r="E315" s="16">
        <v>110</v>
      </c>
      <c r="F315" s="110">
        <v>428982.47</v>
      </c>
      <c r="G315" s="110">
        <v>426793.27</v>
      </c>
      <c r="H315" s="63">
        <f t="shared" si="55"/>
        <v>-2189.1999999999534</v>
      </c>
      <c r="I315" s="55">
        <f t="shared" si="56"/>
        <v>0.99489676116602166</v>
      </c>
      <c r="P315" s="2" t="s">
        <v>314</v>
      </c>
    </row>
    <row r="316" spans="1:18" s="2" customFormat="1" ht="15.75" customHeight="1" x14ac:dyDescent="0.2">
      <c r="A316" s="97" t="s">
        <v>355</v>
      </c>
      <c r="B316" s="11">
        <v>7</v>
      </c>
      <c r="C316" s="29">
        <v>3</v>
      </c>
      <c r="D316" s="20" t="s">
        <v>189</v>
      </c>
      <c r="E316" s="16">
        <v>610</v>
      </c>
      <c r="F316" s="110">
        <v>174091.16</v>
      </c>
      <c r="G316" s="110">
        <v>174091.16</v>
      </c>
      <c r="H316" s="63">
        <f t="shared" ref="H316" si="97">G316-F316</f>
        <v>0</v>
      </c>
      <c r="I316" s="55">
        <f t="shared" ref="I316" si="98">G316/F316</f>
        <v>1</v>
      </c>
      <c r="N316" s="2" t="s">
        <v>314</v>
      </c>
    </row>
    <row r="317" spans="1:18" s="2" customFormat="1" ht="25.5" customHeight="1" x14ac:dyDescent="0.2">
      <c r="A317" s="96" t="s">
        <v>270</v>
      </c>
      <c r="B317" s="9">
        <v>7</v>
      </c>
      <c r="C317" s="31">
        <v>3</v>
      </c>
      <c r="D317" s="18" t="s">
        <v>156</v>
      </c>
      <c r="E317" s="74"/>
      <c r="F317" s="109">
        <f>F318</f>
        <v>1813610</v>
      </c>
      <c r="G317" s="109">
        <f>G318</f>
        <v>0</v>
      </c>
      <c r="H317" s="62">
        <f t="shared" si="55"/>
        <v>-1813610</v>
      </c>
      <c r="I317" s="54">
        <f t="shared" si="56"/>
        <v>0</v>
      </c>
    </row>
    <row r="318" spans="1:18" s="2" customFormat="1" ht="29.25" customHeight="1" x14ac:dyDescent="0.2">
      <c r="A318" s="96" t="s">
        <v>31</v>
      </c>
      <c r="B318" s="9">
        <v>7</v>
      </c>
      <c r="C318" s="31">
        <v>3</v>
      </c>
      <c r="D318" s="18" t="s">
        <v>157</v>
      </c>
      <c r="E318" s="74"/>
      <c r="F318" s="109">
        <f>F319+F321</f>
        <v>1813610</v>
      </c>
      <c r="G318" s="109">
        <f>G319+G321</f>
        <v>0</v>
      </c>
      <c r="H318" s="62">
        <f t="shared" si="55"/>
        <v>-1813610</v>
      </c>
      <c r="I318" s="54">
        <f t="shared" si="56"/>
        <v>0</v>
      </c>
      <c r="P318" s="2" t="s">
        <v>314</v>
      </c>
    </row>
    <row r="319" spans="1:18" s="2" customFormat="1" ht="30" customHeight="1" x14ac:dyDescent="0.2">
      <c r="A319" s="97" t="s">
        <v>67</v>
      </c>
      <c r="B319" s="9">
        <v>7</v>
      </c>
      <c r="C319" s="31">
        <v>3</v>
      </c>
      <c r="D319" s="18" t="s">
        <v>178</v>
      </c>
      <c r="E319" s="74"/>
      <c r="F319" s="109">
        <f>F320</f>
        <v>995672</v>
      </c>
      <c r="G319" s="109">
        <f>G320</f>
        <v>0</v>
      </c>
      <c r="H319" s="62">
        <f t="shared" si="55"/>
        <v>-995672</v>
      </c>
      <c r="I319" s="54">
        <f t="shared" si="56"/>
        <v>0</v>
      </c>
      <c r="R319" s="2" t="s">
        <v>314</v>
      </c>
    </row>
    <row r="320" spans="1:18" s="2" customFormat="1" ht="22.5" customHeight="1" x14ac:dyDescent="0.2">
      <c r="A320" s="97" t="s">
        <v>11</v>
      </c>
      <c r="B320" s="11">
        <v>7</v>
      </c>
      <c r="C320" s="29">
        <v>3</v>
      </c>
      <c r="D320" s="20" t="s">
        <v>178</v>
      </c>
      <c r="E320" s="73">
        <v>240</v>
      </c>
      <c r="F320" s="120">
        <v>995672</v>
      </c>
      <c r="G320" s="110">
        <v>0</v>
      </c>
      <c r="H320" s="63">
        <f t="shared" si="55"/>
        <v>-995672</v>
      </c>
      <c r="I320" s="55">
        <f t="shared" si="56"/>
        <v>0</v>
      </c>
    </row>
    <row r="321" spans="1:9" s="2" customFormat="1" ht="25.5" customHeight="1" x14ac:dyDescent="0.2">
      <c r="A321" s="97" t="s">
        <v>32</v>
      </c>
      <c r="B321" s="9">
        <v>7</v>
      </c>
      <c r="C321" s="31">
        <v>3</v>
      </c>
      <c r="D321" s="18" t="s">
        <v>179</v>
      </c>
      <c r="E321" s="74"/>
      <c r="F321" s="121">
        <f>F322</f>
        <v>817938</v>
      </c>
      <c r="G321" s="122">
        <f>G322</f>
        <v>0</v>
      </c>
      <c r="H321" s="62">
        <f t="shared" si="55"/>
        <v>-817938</v>
      </c>
      <c r="I321" s="54">
        <f t="shared" si="56"/>
        <v>0</v>
      </c>
    </row>
    <row r="322" spans="1:9" s="2" customFormat="1" ht="21.75" customHeight="1" x14ac:dyDescent="0.2">
      <c r="A322" s="97" t="s">
        <v>11</v>
      </c>
      <c r="B322" s="11">
        <v>7</v>
      </c>
      <c r="C322" s="29">
        <v>3</v>
      </c>
      <c r="D322" s="20" t="s">
        <v>179</v>
      </c>
      <c r="E322" s="73">
        <v>240</v>
      </c>
      <c r="F322" s="123">
        <v>817938</v>
      </c>
      <c r="G322" s="117">
        <v>0</v>
      </c>
      <c r="H322" s="63">
        <f t="shared" si="55"/>
        <v>-817938</v>
      </c>
      <c r="I322" s="55">
        <f t="shared" si="56"/>
        <v>0</v>
      </c>
    </row>
    <row r="323" spans="1:9" s="2" customFormat="1" ht="16.5" customHeight="1" x14ac:dyDescent="0.2">
      <c r="A323" s="101" t="s">
        <v>308</v>
      </c>
      <c r="B323" s="30">
        <v>7</v>
      </c>
      <c r="C323" s="30">
        <v>5</v>
      </c>
      <c r="D323" s="18"/>
      <c r="E323" s="18"/>
      <c r="F323" s="124">
        <f>F324</f>
        <v>254621.1</v>
      </c>
      <c r="G323" s="124">
        <f>G324</f>
        <v>248368</v>
      </c>
      <c r="H323" s="62">
        <f t="shared" si="55"/>
        <v>-6253.1000000000058</v>
      </c>
      <c r="I323" s="54">
        <f t="shared" si="56"/>
        <v>0.9754415482456088</v>
      </c>
    </row>
    <row r="324" spans="1:9" s="2" customFormat="1" ht="29.25" customHeight="1" x14ac:dyDescent="0.2">
      <c r="A324" s="93" t="s">
        <v>13</v>
      </c>
      <c r="B324" s="79">
        <v>7</v>
      </c>
      <c r="C324" s="80">
        <v>5</v>
      </c>
      <c r="D324" s="18" t="s">
        <v>143</v>
      </c>
      <c r="E324" s="18"/>
      <c r="F324" s="125">
        <f>F325</f>
        <v>254621.1</v>
      </c>
      <c r="G324" s="125">
        <f>G325</f>
        <v>248368</v>
      </c>
      <c r="H324" s="62">
        <f t="shared" si="55"/>
        <v>-6253.1000000000058</v>
      </c>
      <c r="I324" s="54">
        <f t="shared" si="56"/>
        <v>0.9754415482456088</v>
      </c>
    </row>
    <row r="325" spans="1:9" s="2" customFormat="1" ht="24" customHeight="1" x14ac:dyDescent="0.2">
      <c r="A325" s="96" t="s">
        <v>14</v>
      </c>
      <c r="B325" s="9">
        <v>7</v>
      </c>
      <c r="C325" s="31">
        <v>5</v>
      </c>
      <c r="D325" s="18" t="s">
        <v>144</v>
      </c>
      <c r="E325" s="18"/>
      <c r="F325" s="125">
        <f>F326+F329</f>
        <v>254621.1</v>
      </c>
      <c r="G325" s="125">
        <f>G326+G329</f>
        <v>248368</v>
      </c>
      <c r="H325" s="62">
        <f t="shared" si="55"/>
        <v>-6253.1000000000058</v>
      </c>
      <c r="I325" s="54">
        <f t="shared" si="56"/>
        <v>0.9754415482456088</v>
      </c>
    </row>
    <row r="326" spans="1:9" s="2" customFormat="1" ht="16.5" customHeight="1" x14ac:dyDescent="0.2">
      <c r="A326" s="96" t="s">
        <v>309</v>
      </c>
      <c r="B326" s="9">
        <v>7</v>
      </c>
      <c r="C326" s="31">
        <v>5</v>
      </c>
      <c r="D326" s="18" t="s">
        <v>184</v>
      </c>
      <c r="E326" s="18"/>
      <c r="F326" s="125">
        <f>F327</f>
        <v>77207</v>
      </c>
      <c r="G326" s="125">
        <f>G327</f>
        <v>75000</v>
      </c>
      <c r="H326" s="62">
        <f t="shared" si="55"/>
        <v>-2207</v>
      </c>
      <c r="I326" s="54">
        <f t="shared" si="56"/>
        <v>0.97141450904710713</v>
      </c>
    </row>
    <row r="327" spans="1:9" s="2" customFormat="1" ht="45.75" customHeight="1" x14ac:dyDescent="0.2">
      <c r="A327" s="93" t="s">
        <v>75</v>
      </c>
      <c r="B327" s="84" t="s">
        <v>310</v>
      </c>
      <c r="C327" s="85" t="s">
        <v>311</v>
      </c>
      <c r="D327" s="85" t="s">
        <v>185</v>
      </c>
      <c r="E327" s="85"/>
      <c r="F327" s="125">
        <f>F328</f>
        <v>77207</v>
      </c>
      <c r="G327" s="125">
        <f>G328</f>
        <v>75000</v>
      </c>
      <c r="H327" s="62">
        <f t="shared" si="55"/>
        <v>-2207</v>
      </c>
      <c r="I327" s="54">
        <f t="shared" si="56"/>
        <v>0.97141450904710713</v>
      </c>
    </row>
    <row r="328" spans="1:9" s="2" customFormat="1" ht="24.75" customHeight="1" x14ac:dyDescent="0.2">
      <c r="A328" s="97" t="s">
        <v>11</v>
      </c>
      <c r="B328" s="82" t="s">
        <v>310</v>
      </c>
      <c r="C328" s="83" t="s">
        <v>311</v>
      </c>
      <c r="D328" s="83" t="s">
        <v>185</v>
      </c>
      <c r="E328" s="86" t="s">
        <v>312</v>
      </c>
      <c r="F328" s="126">
        <v>77207</v>
      </c>
      <c r="G328" s="110">
        <v>75000</v>
      </c>
      <c r="H328" s="63">
        <f t="shared" si="55"/>
        <v>-2207</v>
      </c>
      <c r="I328" s="55">
        <f t="shared" si="56"/>
        <v>0.97141450904710713</v>
      </c>
    </row>
    <row r="329" spans="1:9" s="2" customFormat="1" ht="27.75" customHeight="1" x14ac:dyDescent="0.2">
      <c r="A329" s="93" t="s">
        <v>15</v>
      </c>
      <c r="B329" s="9">
        <v>7</v>
      </c>
      <c r="C329" s="31">
        <v>5</v>
      </c>
      <c r="D329" s="18" t="s">
        <v>145</v>
      </c>
      <c r="E329" s="85"/>
      <c r="F329" s="121">
        <f>F330+F332+F334</f>
        <v>177414.1</v>
      </c>
      <c r="G329" s="121">
        <f>G330+G332+G334</f>
        <v>173368</v>
      </c>
      <c r="H329" s="62">
        <f t="shared" si="55"/>
        <v>-4046.1000000000058</v>
      </c>
      <c r="I329" s="54">
        <f t="shared" si="56"/>
        <v>0.97719403361965029</v>
      </c>
    </row>
    <row r="330" spans="1:9" s="2" customFormat="1" ht="62.25" customHeight="1" x14ac:dyDescent="0.2">
      <c r="A330" s="93" t="s">
        <v>82</v>
      </c>
      <c r="B330" s="84" t="s">
        <v>310</v>
      </c>
      <c r="C330" s="85" t="s">
        <v>311</v>
      </c>
      <c r="D330" s="85" t="s">
        <v>190</v>
      </c>
      <c r="E330" s="85"/>
      <c r="F330" s="121">
        <f>F331</f>
        <v>143114.1</v>
      </c>
      <c r="G330" s="121">
        <f>G331</f>
        <v>139068</v>
      </c>
      <c r="H330" s="62">
        <f t="shared" si="55"/>
        <v>-4046.1000000000058</v>
      </c>
      <c r="I330" s="54">
        <f t="shared" si="56"/>
        <v>0.97172815257196876</v>
      </c>
    </row>
    <row r="331" spans="1:9" s="2" customFormat="1" ht="27" customHeight="1" x14ac:dyDescent="0.2">
      <c r="A331" s="97" t="s">
        <v>11</v>
      </c>
      <c r="B331" s="82" t="s">
        <v>310</v>
      </c>
      <c r="C331" s="83" t="s">
        <v>311</v>
      </c>
      <c r="D331" s="83" t="s">
        <v>190</v>
      </c>
      <c r="E331" s="86" t="s">
        <v>312</v>
      </c>
      <c r="F331" s="127">
        <v>143114.1</v>
      </c>
      <c r="G331" s="117">
        <v>139068</v>
      </c>
      <c r="H331" s="63">
        <f t="shared" si="55"/>
        <v>-4046.1000000000058</v>
      </c>
      <c r="I331" s="55">
        <f t="shared" si="56"/>
        <v>0.97172815257196876</v>
      </c>
    </row>
    <row r="332" spans="1:9" s="2" customFormat="1" ht="36.75" customHeight="1" x14ac:dyDescent="0.2">
      <c r="A332" s="96" t="s">
        <v>83</v>
      </c>
      <c r="B332" s="9">
        <v>7</v>
      </c>
      <c r="C332" s="31">
        <v>5</v>
      </c>
      <c r="D332" s="18" t="s">
        <v>192</v>
      </c>
      <c r="E332" s="85"/>
      <c r="F332" s="121">
        <f>F333</f>
        <v>10800</v>
      </c>
      <c r="G332" s="121">
        <f>G333</f>
        <v>10800</v>
      </c>
      <c r="H332" s="62">
        <f t="shared" si="55"/>
        <v>0</v>
      </c>
      <c r="I332" s="54">
        <f t="shared" si="56"/>
        <v>1</v>
      </c>
    </row>
    <row r="333" spans="1:9" s="2" customFormat="1" ht="31.5" customHeight="1" x14ac:dyDescent="0.2">
      <c r="A333" s="97" t="s">
        <v>11</v>
      </c>
      <c r="B333" s="11">
        <v>7</v>
      </c>
      <c r="C333" s="29">
        <v>5</v>
      </c>
      <c r="D333" s="20" t="s">
        <v>192</v>
      </c>
      <c r="E333" s="83" t="s">
        <v>312</v>
      </c>
      <c r="F333" s="127">
        <v>10800</v>
      </c>
      <c r="G333" s="117">
        <v>10800</v>
      </c>
      <c r="H333" s="63">
        <f t="shared" si="55"/>
        <v>0</v>
      </c>
      <c r="I333" s="55">
        <f t="shared" si="56"/>
        <v>1</v>
      </c>
    </row>
    <row r="334" spans="1:9" s="2" customFormat="1" ht="30.75" customHeight="1" x14ac:dyDescent="0.2">
      <c r="A334" s="96" t="s">
        <v>85</v>
      </c>
      <c r="B334" s="9">
        <v>7</v>
      </c>
      <c r="C334" s="31">
        <v>5</v>
      </c>
      <c r="D334" s="18" t="s">
        <v>195</v>
      </c>
      <c r="E334" s="85"/>
      <c r="F334" s="121">
        <f>F335</f>
        <v>23500</v>
      </c>
      <c r="G334" s="121">
        <f>G335</f>
        <v>23500</v>
      </c>
      <c r="H334" s="62">
        <f t="shared" si="55"/>
        <v>0</v>
      </c>
      <c r="I334" s="54">
        <f t="shared" si="56"/>
        <v>1</v>
      </c>
    </row>
    <row r="335" spans="1:9" s="2" customFormat="1" ht="30" customHeight="1" x14ac:dyDescent="0.2">
      <c r="A335" s="97" t="s">
        <v>11</v>
      </c>
      <c r="B335" s="11">
        <v>7</v>
      </c>
      <c r="C335" s="29">
        <v>5</v>
      </c>
      <c r="D335" s="20" t="s">
        <v>195</v>
      </c>
      <c r="E335" s="83" t="s">
        <v>312</v>
      </c>
      <c r="F335" s="127">
        <v>23500</v>
      </c>
      <c r="G335" s="117">
        <v>23500</v>
      </c>
      <c r="H335" s="63">
        <f t="shared" si="55"/>
        <v>0</v>
      </c>
      <c r="I335" s="55">
        <f t="shared" si="56"/>
        <v>1</v>
      </c>
    </row>
    <row r="336" spans="1:9" s="2" customFormat="1" ht="18" customHeight="1" x14ac:dyDescent="0.2">
      <c r="A336" s="99" t="s">
        <v>86</v>
      </c>
      <c r="B336" s="8">
        <v>7</v>
      </c>
      <c r="C336" s="30">
        <v>7</v>
      </c>
      <c r="D336" s="17"/>
      <c r="E336" s="81"/>
      <c r="F336" s="128">
        <f t="shared" ref="F336:G338" si="99">F337</f>
        <v>1596000</v>
      </c>
      <c r="G336" s="115">
        <f t="shared" si="99"/>
        <v>685649.64</v>
      </c>
      <c r="H336" s="64">
        <f t="shared" si="55"/>
        <v>-910350.36</v>
      </c>
      <c r="I336" s="56">
        <f t="shared" si="56"/>
        <v>0.429605037593985</v>
      </c>
    </row>
    <row r="337" spans="1:17" s="2" customFormat="1" ht="28.5" customHeight="1" x14ac:dyDescent="0.2">
      <c r="A337" s="96" t="s">
        <v>13</v>
      </c>
      <c r="B337" s="9">
        <v>7</v>
      </c>
      <c r="C337" s="31">
        <v>7</v>
      </c>
      <c r="D337" s="18" t="s">
        <v>143</v>
      </c>
      <c r="E337" s="5"/>
      <c r="F337" s="109">
        <f t="shared" si="99"/>
        <v>1596000</v>
      </c>
      <c r="G337" s="109">
        <f t="shared" si="99"/>
        <v>685649.64</v>
      </c>
      <c r="H337" s="62">
        <f t="shared" si="55"/>
        <v>-910350.36</v>
      </c>
      <c r="I337" s="54">
        <f t="shared" si="56"/>
        <v>0.429605037593985</v>
      </c>
    </row>
    <row r="338" spans="1:17" s="2" customFormat="1" ht="25.5" customHeight="1" x14ac:dyDescent="0.2">
      <c r="A338" s="96" t="s">
        <v>14</v>
      </c>
      <c r="B338" s="9">
        <v>7</v>
      </c>
      <c r="C338" s="31">
        <v>7</v>
      </c>
      <c r="D338" s="18" t="s">
        <v>144</v>
      </c>
      <c r="E338" s="5"/>
      <c r="F338" s="109">
        <f t="shared" si="99"/>
        <v>1596000</v>
      </c>
      <c r="G338" s="109">
        <f t="shared" si="99"/>
        <v>685649.64</v>
      </c>
      <c r="H338" s="62">
        <f t="shared" si="55"/>
        <v>-910350.36</v>
      </c>
      <c r="I338" s="54">
        <f t="shared" si="56"/>
        <v>0.429605037593985</v>
      </c>
    </row>
    <row r="339" spans="1:17" s="2" customFormat="1" ht="27" customHeight="1" x14ac:dyDescent="0.2">
      <c r="A339" s="96" t="s">
        <v>147</v>
      </c>
      <c r="B339" s="9">
        <v>7</v>
      </c>
      <c r="C339" s="31">
        <v>7</v>
      </c>
      <c r="D339" s="18" t="s">
        <v>145</v>
      </c>
      <c r="E339" s="5"/>
      <c r="F339" s="109">
        <f>F340+F343</f>
        <v>1596000</v>
      </c>
      <c r="G339" s="109">
        <f>G340+G343</f>
        <v>685649.64</v>
      </c>
      <c r="H339" s="62">
        <f t="shared" si="55"/>
        <v>-910350.36</v>
      </c>
      <c r="I339" s="54">
        <f t="shared" si="56"/>
        <v>0.429605037593985</v>
      </c>
    </row>
    <row r="340" spans="1:17" s="45" customFormat="1" ht="39" customHeight="1" x14ac:dyDescent="0.2">
      <c r="A340" s="96" t="s">
        <v>87</v>
      </c>
      <c r="B340" s="9">
        <v>7</v>
      </c>
      <c r="C340" s="31">
        <v>7</v>
      </c>
      <c r="D340" s="18" t="s">
        <v>196</v>
      </c>
      <c r="E340" s="5"/>
      <c r="F340" s="109">
        <f>F341+F342</f>
        <v>1421000</v>
      </c>
      <c r="G340" s="109">
        <f>G341+G342</f>
        <v>598716</v>
      </c>
      <c r="H340" s="62">
        <f t="shared" si="55"/>
        <v>-822284</v>
      </c>
      <c r="I340" s="54">
        <f t="shared" si="56"/>
        <v>0.42133427163969034</v>
      </c>
      <c r="O340" s="45" t="s">
        <v>314</v>
      </c>
    </row>
    <row r="341" spans="1:17" s="2" customFormat="1" ht="27" customHeight="1" x14ac:dyDescent="0.2">
      <c r="A341" s="97" t="s">
        <v>11</v>
      </c>
      <c r="B341" s="11">
        <v>7</v>
      </c>
      <c r="C341" s="29">
        <v>7</v>
      </c>
      <c r="D341" s="20" t="s">
        <v>196</v>
      </c>
      <c r="E341" s="16">
        <v>240</v>
      </c>
      <c r="F341" s="110">
        <v>1279470</v>
      </c>
      <c r="G341" s="110">
        <v>598716</v>
      </c>
      <c r="H341" s="63">
        <f t="shared" si="55"/>
        <v>-680754</v>
      </c>
      <c r="I341" s="55">
        <f t="shared" si="56"/>
        <v>0.46794063166779992</v>
      </c>
      <c r="Q341" s="2" t="s">
        <v>314</v>
      </c>
    </row>
    <row r="342" spans="1:17" s="2" customFormat="1" ht="17.25" customHeight="1" x14ac:dyDescent="0.2">
      <c r="A342" s="97" t="s">
        <v>355</v>
      </c>
      <c r="B342" s="11">
        <v>7</v>
      </c>
      <c r="C342" s="29">
        <v>7</v>
      </c>
      <c r="D342" s="20" t="s">
        <v>196</v>
      </c>
      <c r="E342" s="16">
        <v>610</v>
      </c>
      <c r="F342" s="110">
        <v>141530</v>
      </c>
      <c r="G342" s="110">
        <v>0</v>
      </c>
      <c r="H342" s="63"/>
      <c r="I342" s="55"/>
    </row>
    <row r="343" spans="1:17" s="45" customFormat="1" ht="21.75" customHeight="1" x14ac:dyDescent="0.2">
      <c r="A343" s="96" t="s">
        <v>359</v>
      </c>
      <c r="B343" s="9">
        <v>7</v>
      </c>
      <c r="C343" s="31">
        <v>7</v>
      </c>
      <c r="D343" s="18" t="s">
        <v>358</v>
      </c>
      <c r="E343" s="5"/>
      <c r="F343" s="109">
        <f>F344+F345</f>
        <v>175000</v>
      </c>
      <c r="G343" s="109">
        <f>G344+G345</f>
        <v>86933.64</v>
      </c>
      <c r="H343" s="62">
        <f t="shared" si="55"/>
        <v>-88066.36</v>
      </c>
      <c r="I343" s="54">
        <f t="shared" si="56"/>
        <v>0.49676365714285714</v>
      </c>
    </row>
    <row r="344" spans="1:17" s="2" customFormat="1" ht="27.75" customHeight="1" x14ac:dyDescent="0.2">
      <c r="A344" s="97" t="s">
        <v>11</v>
      </c>
      <c r="B344" s="11">
        <v>7</v>
      </c>
      <c r="C344" s="29">
        <v>7</v>
      </c>
      <c r="D344" s="20" t="s">
        <v>358</v>
      </c>
      <c r="E344" s="16">
        <v>240</v>
      </c>
      <c r="F344" s="110">
        <v>159047</v>
      </c>
      <c r="G344" s="110">
        <v>77312.399999999994</v>
      </c>
      <c r="H344" s="63">
        <f t="shared" si="55"/>
        <v>-81734.600000000006</v>
      </c>
      <c r="I344" s="55">
        <f t="shared" si="56"/>
        <v>0.48609782014121611</v>
      </c>
    </row>
    <row r="345" spans="1:17" s="2" customFormat="1" ht="16.5" customHeight="1" x14ac:dyDescent="0.2">
      <c r="A345" s="97" t="s">
        <v>355</v>
      </c>
      <c r="B345" s="11">
        <v>7</v>
      </c>
      <c r="C345" s="29">
        <v>7</v>
      </c>
      <c r="D345" s="20" t="s">
        <v>358</v>
      </c>
      <c r="E345" s="16">
        <v>610</v>
      </c>
      <c r="F345" s="110">
        <v>15953</v>
      </c>
      <c r="G345" s="110">
        <v>9621.24</v>
      </c>
      <c r="H345" s="63">
        <f t="shared" ref="H345" si="100">G345-F345</f>
        <v>-6331.76</v>
      </c>
      <c r="I345" s="55">
        <f t="shared" ref="I345" si="101">G345/F345</f>
        <v>0.60309910361687458</v>
      </c>
    </row>
    <row r="346" spans="1:17" s="2" customFormat="1" ht="18" customHeight="1" x14ac:dyDescent="0.2">
      <c r="A346" s="99" t="s">
        <v>88</v>
      </c>
      <c r="B346" s="8">
        <v>7</v>
      </c>
      <c r="C346" s="30">
        <v>9</v>
      </c>
      <c r="D346" s="17"/>
      <c r="E346" s="4"/>
      <c r="F346" s="115">
        <f>F347</f>
        <v>60309232.880000003</v>
      </c>
      <c r="G346" s="115">
        <f>G347</f>
        <v>59587974.839999996</v>
      </c>
      <c r="H346" s="64">
        <f t="shared" si="55"/>
        <v>-721258.04000000656</v>
      </c>
      <c r="I346" s="56">
        <f t="shared" si="56"/>
        <v>0.98804066963618775</v>
      </c>
      <c r="O346" s="2" t="s">
        <v>314</v>
      </c>
    </row>
    <row r="347" spans="1:17" s="2" customFormat="1" ht="28.5" customHeight="1" x14ac:dyDescent="0.2">
      <c r="A347" s="96" t="s">
        <v>13</v>
      </c>
      <c r="B347" s="9">
        <v>7</v>
      </c>
      <c r="C347" s="31">
        <v>9</v>
      </c>
      <c r="D347" s="18" t="s">
        <v>143</v>
      </c>
      <c r="E347" s="5"/>
      <c r="F347" s="109">
        <f t="shared" ref="F347:G348" si="102">F348</f>
        <v>60309232.880000003</v>
      </c>
      <c r="G347" s="109">
        <f t="shared" si="102"/>
        <v>59587974.839999996</v>
      </c>
      <c r="H347" s="62">
        <f t="shared" si="55"/>
        <v>-721258.04000000656</v>
      </c>
      <c r="I347" s="54">
        <f t="shared" si="56"/>
        <v>0.98804066963618775</v>
      </c>
    </row>
    <row r="348" spans="1:17" s="2" customFormat="1" ht="22.5" customHeight="1" x14ac:dyDescent="0.2">
      <c r="A348" s="96" t="s">
        <v>89</v>
      </c>
      <c r="B348" s="9">
        <v>7</v>
      </c>
      <c r="C348" s="31">
        <v>9</v>
      </c>
      <c r="D348" s="18" t="s">
        <v>197</v>
      </c>
      <c r="E348" s="5"/>
      <c r="F348" s="109">
        <f t="shared" si="102"/>
        <v>60309232.880000003</v>
      </c>
      <c r="G348" s="109">
        <f t="shared" si="102"/>
        <v>59587974.839999996</v>
      </c>
      <c r="H348" s="62">
        <f t="shared" si="55"/>
        <v>-721258.04000000656</v>
      </c>
      <c r="I348" s="54">
        <f t="shared" si="56"/>
        <v>0.98804066963618775</v>
      </c>
    </row>
    <row r="349" spans="1:17" s="2" customFormat="1" ht="21.75" customHeight="1" x14ac:dyDescent="0.2">
      <c r="A349" s="100" t="s">
        <v>90</v>
      </c>
      <c r="B349" s="10">
        <v>7</v>
      </c>
      <c r="C349" s="28">
        <v>9</v>
      </c>
      <c r="D349" s="19" t="s">
        <v>198</v>
      </c>
      <c r="E349" s="15"/>
      <c r="F349" s="116">
        <f>F350+F352+F354+F351+F353</f>
        <v>60309232.880000003</v>
      </c>
      <c r="G349" s="116">
        <f>G350+G352+G354+G351+G353</f>
        <v>59587974.839999996</v>
      </c>
      <c r="H349" s="65">
        <f t="shared" si="55"/>
        <v>-721258.04000000656</v>
      </c>
      <c r="I349" s="57">
        <f t="shared" si="56"/>
        <v>0.98804066963618775</v>
      </c>
    </row>
    <row r="350" spans="1:17" s="2" customFormat="1" ht="18.75" customHeight="1" x14ac:dyDescent="0.2">
      <c r="A350" s="97" t="s">
        <v>76</v>
      </c>
      <c r="B350" s="11">
        <v>7</v>
      </c>
      <c r="C350" s="29">
        <v>9</v>
      </c>
      <c r="D350" s="20" t="s">
        <v>198</v>
      </c>
      <c r="E350" s="16">
        <v>110</v>
      </c>
      <c r="F350" s="110">
        <v>45161088.890000001</v>
      </c>
      <c r="G350" s="110">
        <v>44964122.469999999</v>
      </c>
      <c r="H350" s="63">
        <f t="shared" ref="H350:H421" si="103">G350-F350</f>
        <v>-196966.42000000179</v>
      </c>
      <c r="I350" s="55">
        <f t="shared" ref="I350:I421" si="104">G350/F350</f>
        <v>0.99563858124679505</v>
      </c>
    </row>
    <row r="351" spans="1:17" s="2" customFormat="1" ht="21.75" customHeight="1" x14ac:dyDescent="0.2">
      <c r="A351" s="97" t="s">
        <v>7</v>
      </c>
      <c r="B351" s="11">
        <v>7</v>
      </c>
      <c r="C351" s="29">
        <v>9</v>
      </c>
      <c r="D351" s="20" t="s">
        <v>198</v>
      </c>
      <c r="E351" s="16">
        <v>120</v>
      </c>
      <c r="F351" s="110">
        <v>5750934.21</v>
      </c>
      <c r="G351" s="110">
        <v>5735934.21</v>
      </c>
      <c r="H351" s="63">
        <f t="shared" si="103"/>
        <v>-15000</v>
      </c>
      <c r="I351" s="55">
        <f t="shared" si="104"/>
        <v>0.99739172811716104</v>
      </c>
    </row>
    <row r="352" spans="1:17" s="2" customFormat="1" ht="29.25" customHeight="1" x14ac:dyDescent="0.2">
      <c r="A352" s="97" t="s">
        <v>11</v>
      </c>
      <c r="B352" s="11">
        <v>7</v>
      </c>
      <c r="C352" s="29">
        <v>9</v>
      </c>
      <c r="D352" s="20" t="s">
        <v>198</v>
      </c>
      <c r="E352" s="16">
        <v>240</v>
      </c>
      <c r="F352" s="110">
        <v>9263101.9199999999</v>
      </c>
      <c r="G352" s="110">
        <v>8753810.3000000007</v>
      </c>
      <c r="H352" s="63">
        <f t="shared" si="103"/>
        <v>-509291.61999999918</v>
      </c>
      <c r="I352" s="55">
        <f t="shared" si="104"/>
        <v>0.94501932242585118</v>
      </c>
    </row>
    <row r="353" spans="1:14" s="2" customFormat="1" ht="21" customHeight="1" x14ac:dyDescent="0.2">
      <c r="A353" s="97" t="s">
        <v>112</v>
      </c>
      <c r="B353" s="11">
        <v>7</v>
      </c>
      <c r="C353" s="29">
        <v>9</v>
      </c>
      <c r="D353" s="20" t="s">
        <v>198</v>
      </c>
      <c r="E353" s="16">
        <v>320</v>
      </c>
      <c r="F353" s="110">
        <v>70336.86</v>
      </c>
      <c r="G353" s="110">
        <v>70336.86</v>
      </c>
      <c r="H353" s="63">
        <f t="shared" si="103"/>
        <v>0</v>
      </c>
      <c r="I353" s="55">
        <f t="shared" si="104"/>
        <v>1</v>
      </c>
    </row>
    <row r="354" spans="1:14" s="2" customFormat="1" ht="15" customHeight="1" x14ac:dyDescent="0.2">
      <c r="A354" s="97" t="s">
        <v>17</v>
      </c>
      <c r="B354" s="11">
        <v>7</v>
      </c>
      <c r="C354" s="29">
        <v>9</v>
      </c>
      <c r="D354" s="20" t="s">
        <v>198</v>
      </c>
      <c r="E354" s="16">
        <v>850</v>
      </c>
      <c r="F354" s="110">
        <v>63771</v>
      </c>
      <c r="G354" s="110">
        <v>63771</v>
      </c>
      <c r="H354" s="63">
        <f t="shared" si="103"/>
        <v>0</v>
      </c>
      <c r="I354" s="55">
        <f t="shared" si="104"/>
        <v>1</v>
      </c>
    </row>
    <row r="355" spans="1:14" s="2" customFormat="1" ht="12.95" customHeight="1" x14ac:dyDescent="0.2">
      <c r="A355" s="99" t="s">
        <v>91</v>
      </c>
      <c r="B355" s="8">
        <v>8</v>
      </c>
      <c r="C355" s="17"/>
      <c r="D355" s="17"/>
      <c r="E355" s="4"/>
      <c r="F355" s="115">
        <f>F356</f>
        <v>20079183.039999999</v>
      </c>
      <c r="G355" s="115">
        <f>G356</f>
        <v>18997330.23</v>
      </c>
      <c r="H355" s="64">
        <f t="shared" si="103"/>
        <v>-1081852.8099999987</v>
      </c>
      <c r="I355" s="56">
        <f t="shared" si="104"/>
        <v>0.94612067593363602</v>
      </c>
    </row>
    <row r="356" spans="1:14" s="2" customFormat="1" ht="12.95" customHeight="1" x14ac:dyDescent="0.2">
      <c r="A356" s="99" t="s">
        <v>92</v>
      </c>
      <c r="B356" s="8">
        <v>8</v>
      </c>
      <c r="C356" s="30">
        <v>1</v>
      </c>
      <c r="D356" s="17"/>
      <c r="E356" s="4"/>
      <c r="F356" s="115">
        <f>F357</f>
        <v>20079183.039999999</v>
      </c>
      <c r="G356" s="115">
        <f>G357</f>
        <v>18997330.23</v>
      </c>
      <c r="H356" s="64">
        <f t="shared" si="103"/>
        <v>-1081852.8099999987</v>
      </c>
      <c r="I356" s="56">
        <f t="shared" si="104"/>
        <v>0.94612067593363602</v>
      </c>
    </row>
    <row r="357" spans="1:14" s="2" customFormat="1" ht="21.75" customHeight="1" x14ac:dyDescent="0.2">
      <c r="A357" s="96" t="s">
        <v>291</v>
      </c>
      <c r="B357" s="9">
        <v>8</v>
      </c>
      <c r="C357" s="31">
        <v>1</v>
      </c>
      <c r="D357" s="18" t="s">
        <v>199</v>
      </c>
      <c r="E357" s="5"/>
      <c r="F357" s="109">
        <f>F358+F372</f>
        <v>20079183.039999999</v>
      </c>
      <c r="G357" s="109">
        <f>G358+G372</f>
        <v>18997330.23</v>
      </c>
      <c r="H357" s="62">
        <f t="shared" si="103"/>
        <v>-1081852.8099999987</v>
      </c>
      <c r="I357" s="54">
        <f t="shared" si="104"/>
        <v>0.94612067593363602</v>
      </c>
    </row>
    <row r="358" spans="1:14" s="2" customFormat="1" ht="11.1" customHeight="1" x14ac:dyDescent="0.2">
      <c r="A358" s="96" t="s">
        <v>93</v>
      </c>
      <c r="B358" s="9">
        <v>8</v>
      </c>
      <c r="C358" s="31">
        <v>1</v>
      </c>
      <c r="D358" s="18" t="s">
        <v>200</v>
      </c>
      <c r="E358" s="5"/>
      <c r="F358" s="109">
        <f>F362+F359+F366+F368+F370</f>
        <v>14457223.07</v>
      </c>
      <c r="G358" s="109">
        <f>G362+G359+G366+G368+G370</f>
        <v>13937077.82</v>
      </c>
      <c r="H358" s="62">
        <f t="shared" si="103"/>
        <v>-520145.25</v>
      </c>
      <c r="I358" s="54">
        <f t="shared" si="104"/>
        <v>0.96402177323532157</v>
      </c>
    </row>
    <row r="359" spans="1:14" s="45" customFormat="1" ht="23.25" customHeight="1" x14ac:dyDescent="0.2">
      <c r="A359" s="96" t="s">
        <v>262</v>
      </c>
      <c r="B359" s="9">
        <v>8</v>
      </c>
      <c r="C359" s="31">
        <v>1</v>
      </c>
      <c r="D359" s="18" t="s">
        <v>261</v>
      </c>
      <c r="E359" s="5"/>
      <c r="F359" s="109">
        <f>F360+F361</f>
        <v>5218600</v>
      </c>
      <c r="G359" s="109">
        <f>G360+G361</f>
        <v>5218600</v>
      </c>
      <c r="H359" s="62">
        <f t="shared" ref="H359:H361" si="105">G359-F359</f>
        <v>0</v>
      </c>
      <c r="I359" s="54">
        <f t="shared" ref="I359:I361" si="106">G359/F359</f>
        <v>1</v>
      </c>
    </row>
    <row r="360" spans="1:14" s="2" customFormat="1" ht="18.75" customHeight="1" x14ac:dyDescent="0.2">
      <c r="A360" s="97" t="s">
        <v>76</v>
      </c>
      <c r="B360" s="11">
        <v>8</v>
      </c>
      <c r="C360" s="29">
        <v>1</v>
      </c>
      <c r="D360" s="20" t="s">
        <v>261</v>
      </c>
      <c r="E360" s="16">
        <v>110</v>
      </c>
      <c r="F360" s="110">
        <v>2418877.7000000002</v>
      </c>
      <c r="G360" s="110">
        <v>2418877.7000000002</v>
      </c>
      <c r="H360" s="63">
        <f t="shared" si="105"/>
        <v>0</v>
      </c>
      <c r="I360" s="55">
        <f t="shared" si="106"/>
        <v>1</v>
      </c>
    </row>
    <row r="361" spans="1:14" s="2" customFormat="1" ht="13.5" customHeight="1" x14ac:dyDescent="0.2">
      <c r="A361" s="97" t="s">
        <v>49</v>
      </c>
      <c r="B361" s="11">
        <v>8</v>
      </c>
      <c r="C361" s="29">
        <v>1</v>
      </c>
      <c r="D361" s="20" t="s">
        <v>261</v>
      </c>
      <c r="E361" s="16">
        <v>520</v>
      </c>
      <c r="F361" s="110">
        <v>2799722.3</v>
      </c>
      <c r="G361" s="110">
        <v>2799722.3</v>
      </c>
      <c r="H361" s="63">
        <f t="shared" si="105"/>
        <v>0</v>
      </c>
      <c r="I361" s="55">
        <f t="shared" si="106"/>
        <v>1</v>
      </c>
    </row>
    <row r="362" spans="1:14" s="45" customFormat="1" ht="16.5" customHeight="1" x14ac:dyDescent="0.2">
      <c r="A362" s="96" t="s">
        <v>94</v>
      </c>
      <c r="B362" s="9">
        <v>8</v>
      </c>
      <c r="C362" s="31">
        <v>1</v>
      </c>
      <c r="D362" s="18" t="s">
        <v>201</v>
      </c>
      <c r="E362" s="5"/>
      <c r="F362" s="109">
        <f>F363+F364+F365</f>
        <v>6546794.0899999999</v>
      </c>
      <c r="G362" s="109">
        <f>G363+G364+G365</f>
        <v>6094840.3900000006</v>
      </c>
      <c r="H362" s="62">
        <f t="shared" si="103"/>
        <v>-451953.69999999925</v>
      </c>
      <c r="I362" s="54">
        <f t="shared" si="104"/>
        <v>0.93096564611825161</v>
      </c>
    </row>
    <row r="363" spans="1:14" s="2" customFormat="1" ht="18" customHeight="1" x14ac:dyDescent="0.2">
      <c r="A363" s="97" t="s">
        <v>76</v>
      </c>
      <c r="B363" s="11">
        <v>8</v>
      </c>
      <c r="C363" s="29">
        <v>1</v>
      </c>
      <c r="D363" s="20" t="s">
        <v>201</v>
      </c>
      <c r="E363" s="16">
        <v>110</v>
      </c>
      <c r="F363" s="110">
        <v>5629362.0300000003</v>
      </c>
      <c r="G363" s="110">
        <v>5243306.1500000004</v>
      </c>
      <c r="H363" s="63">
        <f t="shared" si="103"/>
        <v>-386055.87999999989</v>
      </c>
      <c r="I363" s="55">
        <f t="shared" si="104"/>
        <v>0.93142102463074317</v>
      </c>
    </row>
    <row r="364" spans="1:14" s="2" customFormat="1" ht="26.25" customHeight="1" x14ac:dyDescent="0.2">
      <c r="A364" s="97" t="s">
        <v>11</v>
      </c>
      <c r="B364" s="11">
        <v>8</v>
      </c>
      <c r="C364" s="29">
        <v>1</v>
      </c>
      <c r="D364" s="20" t="s">
        <v>201</v>
      </c>
      <c r="E364" s="16">
        <v>240</v>
      </c>
      <c r="F364" s="110">
        <v>904003.6</v>
      </c>
      <c r="G364" s="110">
        <v>848932.32</v>
      </c>
      <c r="H364" s="63">
        <f t="shared" si="103"/>
        <v>-55071.280000000028</v>
      </c>
      <c r="I364" s="55">
        <f t="shared" si="104"/>
        <v>0.93908068507691778</v>
      </c>
    </row>
    <row r="365" spans="1:14" s="2" customFormat="1" ht="15" customHeight="1" x14ac:dyDescent="0.2">
      <c r="A365" s="97" t="s">
        <v>17</v>
      </c>
      <c r="B365" s="11">
        <v>8</v>
      </c>
      <c r="C365" s="29">
        <v>1</v>
      </c>
      <c r="D365" s="20" t="s">
        <v>201</v>
      </c>
      <c r="E365" s="16">
        <v>850</v>
      </c>
      <c r="F365" s="110">
        <v>13428.46</v>
      </c>
      <c r="G365" s="110">
        <v>2601.92</v>
      </c>
      <c r="H365" s="63">
        <f t="shared" si="103"/>
        <v>-10826.539999999999</v>
      </c>
      <c r="I365" s="55">
        <f t="shared" si="104"/>
        <v>0.19376160780908611</v>
      </c>
    </row>
    <row r="366" spans="1:14" s="45" customFormat="1" ht="26.25" customHeight="1" x14ac:dyDescent="0.2">
      <c r="A366" s="96" t="s">
        <v>260</v>
      </c>
      <c r="B366" s="9">
        <v>8</v>
      </c>
      <c r="C366" s="31">
        <v>1</v>
      </c>
      <c r="D366" s="18" t="s">
        <v>259</v>
      </c>
      <c r="E366" s="5"/>
      <c r="F366" s="109">
        <f>F367</f>
        <v>604719.43000000005</v>
      </c>
      <c r="G366" s="109">
        <f>G367</f>
        <v>604719.43000000005</v>
      </c>
      <c r="H366" s="62">
        <f t="shared" ref="H366:H367" si="107">G366-F366</f>
        <v>0</v>
      </c>
      <c r="I366" s="54">
        <f t="shared" ref="I366:I367" si="108">G366/F366</f>
        <v>1</v>
      </c>
    </row>
    <row r="367" spans="1:14" s="2" customFormat="1" ht="18" customHeight="1" x14ac:dyDescent="0.2">
      <c r="A367" s="97" t="s">
        <v>76</v>
      </c>
      <c r="B367" s="11">
        <v>8</v>
      </c>
      <c r="C367" s="29">
        <v>1</v>
      </c>
      <c r="D367" s="20" t="s">
        <v>259</v>
      </c>
      <c r="E367" s="16">
        <v>110</v>
      </c>
      <c r="F367" s="110">
        <v>604719.43000000005</v>
      </c>
      <c r="G367" s="110">
        <v>604719.43000000005</v>
      </c>
      <c r="H367" s="63">
        <f t="shared" si="107"/>
        <v>0</v>
      </c>
      <c r="I367" s="55">
        <f t="shared" si="108"/>
        <v>1</v>
      </c>
    </row>
    <row r="368" spans="1:14" s="2" customFormat="1" ht="18" customHeight="1" x14ac:dyDescent="0.2">
      <c r="A368" s="96" t="s">
        <v>362</v>
      </c>
      <c r="B368" s="9">
        <v>8</v>
      </c>
      <c r="C368" s="31">
        <v>1</v>
      </c>
      <c r="D368" s="18" t="s">
        <v>360</v>
      </c>
      <c r="E368" s="5"/>
      <c r="F368" s="109">
        <f>F369</f>
        <v>1000000</v>
      </c>
      <c r="G368" s="109">
        <f>G369</f>
        <v>1000000</v>
      </c>
      <c r="H368" s="63">
        <f t="shared" ref="H368:H371" si="109">G368-F368</f>
        <v>0</v>
      </c>
      <c r="I368" s="55">
        <f t="shared" ref="I368:I371" si="110">G368/F368</f>
        <v>1</v>
      </c>
      <c r="N368" s="2" t="s">
        <v>314</v>
      </c>
    </row>
    <row r="369" spans="1:16" s="2" customFormat="1" ht="18" customHeight="1" x14ac:dyDescent="0.2">
      <c r="A369" s="97" t="s">
        <v>62</v>
      </c>
      <c r="B369" s="11">
        <v>8</v>
      </c>
      <c r="C369" s="29">
        <v>1</v>
      </c>
      <c r="D369" s="20" t="s">
        <v>360</v>
      </c>
      <c r="E369" s="16">
        <v>540</v>
      </c>
      <c r="F369" s="110">
        <v>1000000</v>
      </c>
      <c r="G369" s="110">
        <v>1000000</v>
      </c>
      <c r="H369" s="63">
        <f t="shared" si="109"/>
        <v>0</v>
      </c>
      <c r="I369" s="55">
        <f t="shared" si="110"/>
        <v>1</v>
      </c>
    </row>
    <row r="370" spans="1:16" s="2" customFormat="1" ht="22.5" customHeight="1" x14ac:dyDescent="0.2">
      <c r="A370" s="96" t="s">
        <v>363</v>
      </c>
      <c r="B370" s="9">
        <v>8</v>
      </c>
      <c r="C370" s="31">
        <v>1</v>
      </c>
      <c r="D370" s="18" t="s">
        <v>361</v>
      </c>
      <c r="E370" s="5"/>
      <c r="F370" s="109">
        <f>F371</f>
        <v>1087109.55</v>
      </c>
      <c r="G370" s="109">
        <f>G371</f>
        <v>1018918</v>
      </c>
      <c r="H370" s="63">
        <f t="shared" si="109"/>
        <v>-68191.550000000047</v>
      </c>
      <c r="I370" s="55">
        <f t="shared" si="110"/>
        <v>0.93727260513901289</v>
      </c>
    </row>
    <row r="371" spans="1:16" s="2" customFormat="1" ht="15.75" customHeight="1" x14ac:dyDescent="0.2">
      <c r="A371" s="97" t="s">
        <v>49</v>
      </c>
      <c r="B371" s="11">
        <v>8</v>
      </c>
      <c r="C371" s="29">
        <v>1</v>
      </c>
      <c r="D371" s="20" t="s">
        <v>361</v>
      </c>
      <c r="E371" s="16">
        <v>520</v>
      </c>
      <c r="F371" s="110">
        <v>1087109.55</v>
      </c>
      <c r="G371" s="110">
        <v>1018918</v>
      </c>
      <c r="H371" s="63">
        <f t="shared" si="109"/>
        <v>-68191.550000000047</v>
      </c>
      <c r="I371" s="55">
        <f t="shared" si="110"/>
        <v>0.93727260513901289</v>
      </c>
      <c r="M371" s="2" t="s">
        <v>314</v>
      </c>
      <c r="P371" s="2" t="s">
        <v>314</v>
      </c>
    </row>
    <row r="372" spans="1:16" s="2" customFormat="1" ht="16.5" customHeight="1" x14ac:dyDescent="0.2">
      <c r="A372" s="96" t="s">
        <v>95</v>
      </c>
      <c r="B372" s="9">
        <v>8</v>
      </c>
      <c r="C372" s="31">
        <v>1</v>
      </c>
      <c r="D372" s="18" t="s">
        <v>203</v>
      </c>
      <c r="E372" s="5"/>
      <c r="F372" s="109">
        <f>F373</f>
        <v>5621959.9700000007</v>
      </c>
      <c r="G372" s="109">
        <f>G373</f>
        <v>5060252.41</v>
      </c>
      <c r="H372" s="62">
        <f t="shared" si="103"/>
        <v>-561707.56000000052</v>
      </c>
      <c r="I372" s="54">
        <f t="shared" si="104"/>
        <v>0.90008688019882854</v>
      </c>
      <c r="P372" s="2" t="s">
        <v>314</v>
      </c>
    </row>
    <row r="373" spans="1:16" s="45" customFormat="1" ht="14.25" customHeight="1" x14ac:dyDescent="0.2">
      <c r="A373" s="96" t="s">
        <v>96</v>
      </c>
      <c r="B373" s="9">
        <v>8</v>
      </c>
      <c r="C373" s="31">
        <v>1</v>
      </c>
      <c r="D373" s="18" t="s">
        <v>202</v>
      </c>
      <c r="E373" s="5"/>
      <c r="F373" s="109">
        <f>F374+F375</f>
        <v>5621959.9700000007</v>
      </c>
      <c r="G373" s="109">
        <f>G374+G375</f>
        <v>5060252.41</v>
      </c>
      <c r="H373" s="62">
        <f t="shared" si="103"/>
        <v>-561707.56000000052</v>
      </c>
      <c r="I373" s="54">
        <f t="shared" si="104"/>
        <v>0.90008688019882854</v>
      </c>
    </row>
    <row r="374" spans="1:16" s="2" customFormat="1" ht="20.25" customHeight="1" x14ac:dyDescent="0.2">
      <c r="A374" s="97" t="s">
        <v>76</v>
      </c>
      <c r="B374" s="11">
        <v>8</v>
      </c>
      <c r="C374" s="29">
        <v>1</v>
      </c>
      <c r="D374" s="20" t="s">
        <v>202</v>
      </c>
      <c r="E374" s="16">
        <v>110</v>
      </c>
      <c r="F374" s="110">
        <v>4513920.7</v>
      </c>
      <c r="G374" s="110">
        <v>4259221.68</v>
      </c>
      <c r="H374" s="63">
        <f t="shared" si="103"/>
        <v>-254699.02000000048</v>
      </c>
      <c r="I374" s="55">
        <f t="shared" si="104"/>
        <v>0.94357476860415368</v>
      </c>
    </row>
    <row r="375" spans="1:16" s="2" customFormat="1" ht="24.75" customHeight="1" x14ac:dyDescent="0.2">
      <c r="A375" s="97" t="s">
        <v>11</v>
      </c>
      <c r="B375" s="11">
        <v>8</v>
      </c>
      <c r="C375" s="29">
        <v>1</v>
      </c>
      <c r="D375" s="20" t="s">
        <v>202</v>
      </c>
      <c r="E375" s="16">
        <v>240</v>
      </c>
      <c r="F375" s="110">
        <v>1108039.27</v>
      </c>
      <c r="G375" s="110">
        <v>801030.73</v>
      </c>
      <c r="H375" s="63">
        <f t="shared" si="103"/>
        <v>-307008.54000000004</v>
      </c>
      <c r="I375" s="55">
        <f t="shared" si="104"/>
        <v>0.72292630025648819</v>
      </c>
    </row>
    <row r="376" spans="1:16" s="2" customFormat="1" ht="12.95" customHeight="1" x14ac:dyDescent="0.2">
      <c r="A376" s="99" t="s">
        <v>97</v>
      </c>
      <c r="B376" s="12">
        <v>10</v>
      </c>
      <c r="C376" s="17"/>
      <c r="D376" s="17"/>
      <c r="E376" s="4"/>
      <c r="F376" s="115">
        <f>F377+F383+F397+F410+F432</f>
        <v>27058625.740000002</v>
      </c>
      <c r="G376" s="115">
        <f>G377+G383+G397+G410+G432</f>
        <v>23528307.329999998</v>
      </c>
      <c r="H376" s="64">
        <f t="shared" si="103"/>
        <v>-3530318.4100000039</v>
      </c>
      <c r="I376" s="56">
        <f t="shared" si="104"/>
        <v>0.86953075725567119</v>
      </c>
    </row>
    <row r="377" spans="1:16" s="2" customFormat="1" ht="12.95" customHeight="1" x14ac:dyDescent="0.2">
      <c r="A377" s="99" t="s">
        <v>98</v>
      </c>
      <c r="B377" s="12">
        <v>10</v>
      </c>
      <c r="C377" s="30">
        <v>1</v>
      </c>
      <c r="D377" s="17"/>
      <c r="E377" s="4"/>
      <c r="F377" s="115">
        <f t="shared" ref="F377:G381" si="111">F378</f>
        <v>3058779.19</v>
      </c>
      <c r="G377" s="115">
        <f t="shared" si="111"/>
        <v>3058779.19</v>
      </c>
      <c r="H377" s="64">
        <f t="shared" si="103"/>
        <v>0</v>
      </c>
      <c r="I377" s="56">
        <f t="shared" si="104"/>
        <v>1</v>
      </c>
    </row>
    <row r="378" spans="1:16" s="2" customFormat="1" ht="24" customHeight="1" x14ac:dyDescent="0.2">
      <c r="A378" s="96" t="s">
        <v>292</v>
      </c>
      <c r="B378" s="13">
        <v>10</v>
      </c>
      <c r="C378" s="31">
        <v>1</v>
      </c>
      <c r="D378" s="18" t="s">
        <v>204</v>
      </c>
      <c r="E378" s="5"/>
      <c r="F378" s="109">
        <f t="shared" si="111"/>
        <v>3058779.19</v>
      </c>
      <c r="G378" s="109">
        <f t="shared" si="111"/>
        <v>3058779.19</v>
      </c>
      <c r="H378" s="62">
        <f t="shared" si="103"/>
        <v>0</v>
      </c>
      <c r="I378" s="54">
        <f t="shared" si="104"/>
        <v>1</v>
      </c>
    </row>
    <row r="379" spans="1:16" s="2" customFormat="1" ht="21.95" customHeight="1" x14ac:dyDescent="0.2">
      <c r="A379" s="96" t="s">
        <v>293</v>
      </c>
      <c r="B379" s="13">
        <v>10</v>
      </c>
      <c r="C379" s="31">
        <v>1</v>
      </c>
      <c r="D379" s="18" t="s">
        <v>205</v>
      </c>
      <c r="E379" s="5"/>
      <c r="F379" s="109">
        <f t="shared" si="111"/>
        <v>3058779.19</v>
      </c>
      <c r="G379" s="109">
        <f t="shared" si="111"/>
        <v>3058779.19</v>
      </c>
      <c r="H379" s="62">
        <f t="shared" si="103"/>
        <v>0</v>
      </c>
      <c r="I379" s="54">
        <f t="shared" si="104"/>
        <v>1</v>
      </c>
    </row>
    <row r="380" spans="1:16" s="2" customFormat="1" ht="16.5" customHeight="1" x14ac:dyDescent="0.2">
      <c r="A380" s="96" t="s">
        <v>101</v>
      </c>
      <c r="B380" s="13">
        <v>10</v>
      </c>
      <c r="C380" s="31">
        <v>1</v>
      </c>
      <c r="D380" s="18" t="s">
        <v>208</v>
      </c>
      <c r="E380" s="5"/>
      <c r="F380" s="109">
        <f t="shared" si="111"/>
        <v>3058779.19</v>
      </c>
      <c r="G380" s="109">
        <f t="shared" si="111"/>
        <v>3058779.19</v>
      </c>
      <c r="H380" s="62">
        <f t="shared" si="103"/>
        <v>0</v>
      </c>
      <c r="I380" s="54">
        <f t="shared" si="104"/>
        <v>1</v>
      </c>
    </row>
    <row r="381" spans="1:16" s="45" customFormat="1" ht="15.75" customHeight="1" x14ac:dyDescent="0.2">
      <c r="A381" s="96" t="s">
        <v>102</v>
      </c>
      <c r="B381" s="13">
        <v>10</v>
      </c>
      <c r="C381" s="31">
        <v>1</v>
      </c>
      <c r="D381" s="18" t="s">
        <v>295</v>
      </c>
      <c r="E381" s="5"/>
      <c r="F381" s="109">
        <f t="shared" si="111"/>
        <v>3058779.19</v>
      </c>
      <c r="G381" s="109">
        <f t="shared" si="111"/>
        <v>3058779.19</v>
      </c>
      <c r="H381" s="62">
        <f t="shared" si="103"/>
        <v>0</v>
      </c>
      <c r="I381" s="54">
        <f t="shared" si="104"/>
        <v>1</v>
      </c>
    </row>
    <row r="382" spans="1:16" s="2" customFormat="1" ht="16.5" customHeight="1" x14ac:dyDescent="0.2">
      <c r="A382" s="97" t="s">
        <v>294</v>
      </c>
      <c r="B382" s="14">
        <v>10</v>
      </c>
      <c r="C382" s="29">
        <v>1</v>
      </c>
      <c r="D382" s="20" t="s">
        <v>295</v>
      </c>
      <c r="E382" s="16">
        <v>310</v>
      </c>
      <c r="F382" s="110">
        <v>3058779.19</v>
      </c>
      <c r="G382" s="110">
        <v>3058779.19</v>
      </c>
      <c r="H382" s="63">
        <f t="shared" si="103"/>
        <v>0</v>
      </c>
      <c r="I382" s="55">
        <f t="shared" si="104"/>
        <v>1</v>
      </c>
    </row>
    <row r="383" spans="1:16" s="2" customFormat="1" ht="12.95" hidden="1" customHeight="1" x14ac:dyDescent="0.2">
      <c r="A383" s="99" t="s">
        <v>104</v>
      </c>
      <c r="B383" s="12">
        <v>10</v>
      </c>
      <c r="C383" s="30">
        <v>2</v>
      </c>
      <c r="D383" s="17"/>
      <c r="E383" s="4"/>
      <c r="F383" s="115">
        <f>F384</f>
        <v>0</v>
      </c>
      <c r="G383" s="115">
        <f>G384</f>
        <v>0</v>
      </c>
      <c r="H383" s="64">
        <f t="shared" si="103"/>
        <v>0</v>
      </c>
      <c r="I383" s="56" t="e">
        <f t="shared" si="104"/>
        <v>#DIV/0!</v>
      </c>
    </row>
    <row r="384" spans="1:16" s="2" customFormat="1" ht="26.25" hidden="1" customHeight="1" x14ac:dyDescent="0.2">
      <c r="A384" s="96" t="s">
        <v>99</v>
      </c>
      <c r="B384" s="13">
        <v>10</v>
      </c>
      <c r="C384" s="31">
        <v>2</v>
      </c>
      <c r="D384" s="18" t="s">
        <v>204</v>
      </c>
      <c r="E384" s="5"/>
      <c r="F384" s="109">
        <f>F385+F389</f>
        <v>0</v>
      </c>
      <c r="G384" s="109">
        <f>G385+G389</f>
        <v>0</v>
      </c>
      <c r="H384" s="62">
        <f t="shared" si="103"/>
        <v>0</v>
      </c>
      <c r="I384" s="54" t="e">
        <f t="shared" si="104"/>
        <v>#DIV/0!</v>
      </c>
    </row>
    <row r="385" spans="1:9" s="2" customFormat="1" ht="21.95" hidden="1" customHeight="1" x14ac:dyDescent="0.2">
      <c r="A385" s="96" t="s">
        <v>100</v>
      </c>
      <c r="B385" s="13">
        <v>10</v>
      </c>
      <c r="C385" s="31">
        <v>2</v>
      </c>
      <c r="D385" s="18" t="s">
        <v>205</v>
      </c>
      <c r="E385" s="5"/>
      <c r="F385" s="109">
        <f t="shared" ref="F385:G387" si="112">F386</f>
        <v>0</v>
      </c>
      <c r="G385" s="109">
        <f t="shared" si="112"/>
        <v>0</v>
      </c>
      <c r="H385" s="62">
        <f t="shared" si="103"/>
        <v>0</v>
      </c>
      <c r="I385" s="54" t="e">
        <f t="shared" si="104"/>
        <v>#DIV/0!</v>
      </c>
    </row>
    <row r="386" spans="1:9" s="2" customFormat="1" ht="36.75" hidden="1" customHeight="1" x14ac:dyDescent="0.2">
      <c r="A386" s="96" t="s">
        <v>105</v>
      </c>
      <c r="B386" s="13">
        <v>10</v>
      </c>
      <c r="C386" s="31">
        <v>2</v>
      </c>
      <c r="D386" s="18" t="s">
        <v>206</v>
      </c>
      <c r="E386" s="5"/>
      <c r="F386" s="109">
        <f t="shared" si="112"/>
        <v>0</v>
      </c>
      <c r="G386" s="109">
        <f t="shared" si="112"/>
        <v>0</v>
      </c>
      <c r="H386" s="62">
        <f t="shared" si="103"/>
        <v>0</v>
      </c>
      <c r="I386" s="54" t="e">
        <f t="shared" si="104"/>
        <v>#DIV/0!</v>
      </c>
    </row>
    <row r="387" spans="1:9" s="45" customFormat="1" ht="138.75" hidden="1" customHeight="1" x14ac:dyDescent="0.2">
      <c r="A387" s="96" t="s">
        <v>106</v>
      </c>
      <c r="B387" s="13">
        <v>10</v>
      </c>
      <c r="C387" s="31">
        <v>2</v>
      </c>
      <c r="D387" s="18" t="s">
        <v>207</v>
      </c>
      <c r="E387" s="5"/>
      <c r="F387" s="109">
        <f t="shared" si="112"/>
        <v>0</v>
      </c>
      <c r="G387" s="109">
        <f t="shared" si="112"/>
        <v>0</v>
      </c>
      <c r="H387" s="62">
        <f t="shared" si="103"/>
        <v>0</v>
      </c>
      <c r="I387" s="54" t="e">
        <f t="shared" si="104"/>
        <v>#DIV/0!</v>
      </c>
    </row>
    <row r="388" spans="1:9" s="2" customFormat="1" ht="28.5" hidden="1" customHeight="1" x14ac:dyDescent="0.2">
      <c r="A388" s="97" t="s">
        <v>76</v>
      </c>
      <c r="B388" s="14">
        <v>10</v>
      </c>
      <c r="C388" s="29">
        <v>2</v>
      </c>
      <c r="D388" s="20" t="s">
        <v>207</v>
      </c>
      <c r="E388" s="16">
        <v>110</v>
      </c>
      <c r="F388" s="110"/>
      <c r="G388" s="110"/>
      <c r="H388" s="63">
        <f t="shared" si="103"/>
        <v>0</v>
      </c>
      <c r="I388" s="55" t="e">
        <f t="shared" si="104"/>
        <v>#DIV/0!</v>
      </c>
    </row>
    <row r="389" spans="1:9" s="2" customFormat="1" ht="26.25" hidden="1" customHeight="1" x14ac:dyDescent="0.2">
      <c r="A389" s="96" t="s">
        <v>107</v>
      </c>
      <c r="B389" s="13">
        <v>10</v>
      </c>
      <c r="C389" s="31">
        <v>2</v>
      </c>
      <c r="D389" s="18" t="s">
        <v>209</v>
      </c>
      <c r="E389" s="5"/>
      <c r="F389" s="109">
        <f>F390</f>
        <v>0</v>
      </c>
      <c r="G389" s="109">
        <f>G390</f>
        <v>0</v>
      </c>
      <c r="H389" s="62">
        <f t="shared" si="103"/>
        <v>0</v>
      </c>
      <c r="I389" s="54" t="e">
        <f t="shared" si="104"/>
        <v>#DIV/0!</v>
      </c>
    </row>
    <row r="390" spans="1:9" s="2" customFormat="1" ht="57" hidden="1" customHeight="1" x14ac:dyDescent="0.2">
      <c r="A390" s="96" t="s">
        <v>108</v>
      </c>
      <c r="B390" s="13">
        <v>10</v>
      </c>
      <c r="C390" s="31">
        <v>2</v>
      </c>
      <c r="D390" s="18" t="s">
        <v>210</v>
      </c>
      <c r="E390" s="5"/>
      <c r="F390" s="109">
        <f>F391+F393</f>
        <v>0</v>
      </c>
      <c r="G390" s="109">
        <f>G391+G393</f>
        <v>0</v>
      </c>
      <c r="H390" s="62">
        <f t="shared" si="103"/>
        <v>0</v>
      </c>
      <c r="I390" s="54" t="e">
        <f t="shared" si="104"/>
        <v>#DIV/0!</v>
      </c>
    </row>
    <row r="391" spans="1:9" s="45" customFormat="1" ht="101.25" hidden="1" customHeight="1" x14ac:dyDescent="0.2">
      <c r="A391" s="96" t="s">
        <v>109</v>
      </c>
      <c r="B391" s="13">
        <v>10</v>
      </c>
      <c r="C391" s="31">
        <v>2</v>
      </c>
      <c r="D391" s="18" t="s">
        <v>211</v>
      </c>
      <c r="E391" s="5"/>
      <c r="F391" s="109">
        <f>F392</f>
        <v>0</v>
      </c>
      <c r="G391" s="109">
        <f>G392</f>
        <v>0</v>
      </c>
      <c r="H391" s="62">
        <f t="shared" si="103"/>
        <v>0</v>
      </c>
      <c r="I391" s="54" t="e">
        <f t="shared" si="104"/>
        <v>#DIV/0!</v>
      </c>
    </row>
    <row r="392" spans="1:9" s="2" customFormat="1" ht="24.75" hidden="1" customHeight="1" x14ac:dyDescent="0.2">
      <c r="A392" s="97" t="s">
        <v>76</v>
      </c>
      <c r="B392" s="14">
        <v>10</v>
      </c>
      <c r="C392" s="29">
        <v>2</v>
      </c>
      <c r="D392" s="20" t="s">
        <v>211</v>
      </c>
      <c r="E392" s="16">
        <v>110</v>
      </c>
      <c r="F392" s="110"/>
      <c r="G392" s="110"/>
      <c r="H392" s="63">
        <f t="shared" si="103"/>
        <v>0</v>
      </c>
      <c r="I392" s="55" t="e">
        <f t="shared" si="104"/>
        <v>#DIV/0!</v>
      </c>
    </row>
    <row r="393" spans="1:9" s="45" customFormat="1" ht="39" hidden="1" customHeight="1" x14ac:dyDescent="0.2">
      <c r="A393" s="96" t="s">
        <v>110</v>
      </c>
      <c r="B393" s="13">
        <v>10</v>
      </c>
      <c r="C393" s="31">
        <v>2</v>
      </c>
      <c r="D393" s="18" t="s">
        <v>212</v>
      </c>
      <c r="E393" s="5"/>
      <c r="F393" s="109">
        <f>F394+F395+F396</f>
        <v>0</v>
      </c>
      <c r="G393" s="109">
        <f>G394+G395+G396</f>
        <v>0</v>
      </c>
      <c r="H393" s="62">
        <f t="shared" si="103"/>
        <v>0</v>
      </c>
      <c r="I393" s="54" t="e">
        <f t="shared" si="104"/>
        <v>#DIV/0!</v>
      </c>
    </row>
    <row r="394" spans="1:9" s="2" customFormat="1" ht="25.5" hidden="1" customHeight="1" x14ac:dyDescent="0.2">
      <c r="A394" s="97" t="s">
        <v>76</v>
      </c>
      <c r="B394" s="14">
        <v>10</v>
      </c>
      <c r="C394" s="29">
        <v>2</v>
      </c>
      <c r="D394" s="20" t="s">
        <v>212</v>
      </c>
      <c r="E394" s="16">
        <v>110</v>
      </c>
      <c r="F394" s="110"/>
      <c r="G394" s="110"/>
      <c r="H394" s="63">
        <f t="shared" si="103"/>
        <v>0</v>
      </c>
      <c r="I394" s="55" t="e">
        <f t="shared" si="104"/>
        <v>#DIV/0!</v>
      </c>
    </row>
    <row r="395" spans="1:9" s="2" customFormat="1" ht="36" hidden="1" customHeight="1" x14ac:dyDescent="0.2">
      <c r="A395" s="97" t="s">
        <v>11</v>
      </c>
      <c r="B395" s="14">
        <v>10</v>
      </c>
      <c r="C395" s="29">
        <v>2</v>
      </c>
      <c r="D395" s="20" t="s">
        <v>212</v>
      </c>
      <c r="E395" s="16">
        <v>240</v>
      </c>
      <c r="F395" s="110"/>
      <c r="G395" s="110"/>
      <c r="H395" s="63">
        <f t="shared" si="103"/>
        <v>0</v>
      </c>
      <c r="I395" s="55" t="e">
        <f t="shared" si="104"/>
        <v>#DIV/0!</v>
      </c>
    </row>
    <row r="396" spans="1:9" s="2" customFormat="1" ht="16.5" hidden="1" customHeight="1" x14ac:dyDescent="0.2">
      <c r="A396" s="97" t="s">
        <v>17</v>
      </c>
      <c r="B396" s="14">
        <v>10</v>
      </c>
      <c r="C396" s="29">
        <v>2</v>
      </c>
      <c r="D396" s="20" t="s">
        <v>212</v>
      </c>
      <c r="E396" s="16">
        <v>850</v>
      </c>
      <c r="F396" s="110"/>
      <c r="G396" s="110"/>
      <c r="H396" s="63">
        <f t="shared" si="103"/>
        <v>0</v>
      </c>
      <c r="I396" s="55" t="e">
        <f t="shared" si="104"/>
        <v>#DIV/0!</v>
      </c>
    </row>
    <row r="397" spans="1:9" s="2" customFormat="1" ht="17.25" customHeight="1" x14ac:dyDescent="0.2">
      <c r="A397" s="99" t="s">
        <v>111</v>
      </c>
      <c r="B397" s="12">
        <v>10</v>
      </c>
      <c r="C397" s="30">
        <v>3</v>
      </c>
      <c r="D397" s="17"/>
      <c r="E397" s="4"/>
      <c r="F397" s="115">
        <f>F398+F403</f>
        <v>6469324.3200000003</v>
      </c>
      <c r="G397" s="115">
        <f>G398+G403</f>
        <v>6032530.4000000004</v>
      </c>
      <c r="H397" s="64">
        <f t="shared" si="103"/>
        <v>-436793.91999999993</v>
      </c>
      <c r="I397" s="56">
        <f t="shared" si="104"/>
        <v>0.93248229669833593</v>
      </c>
    </row>
    <row r="398" spans="1:9" s="2" customFormat="1" ht="27" customHeight="1" x14ac:dyDescent="0.2">
      <c r="A398" s="96" t="s">
        <v>13</v>
      </c>
      <c r="B398" s="13">
        <v>10</v>
      </c>
      <c r="C398" s="31">
        <v>3</v>
      </c>
      <c r="D398" s="18" t="s">
        <v>143</v>
      </c>
      <c r="E398" s="5"/>
      <c r="F398" s="109">
        <f t="shared" ref="F398:G401" si="113">F399</f>
        <v>193324.32</v>
      </c>
      <c r="G398" s="109">
        <f t="shared" si="113"/>
        <v>145474.4</v>
      </c>
      <c r="H398" s="62">
        <f t="shared" si="103"/>
        <v>-47849.920000000013</v>
      </c>
      <c r="I398" s="54">
        <f t="shared" si="104"/>
        <v>0.75248887465374237</v>
      </c>
    </row>
    <row r="399" spans="1:9" s="2" customFormat="1" ht="21.95" customHeight="1" x14ac:dyDescent="0.2">
      <c r="A399" s="96" t="s">
        <v>14</v>
      </c>
      <c r="B399" s="13">
        <v>10</v>
      </c>
      <c r="C399" s="31">
        <v>3</v>
      </c>
      <c r="D399" s="18" t="s">
        <v>144</v>
      </c>
      <c r="E399" s="5"/>
      <c r="F399" s="109">
        <f t="shared" si="113"/>
        <v>193324.32</v>
      </c>
      <c r="G399" s="109">
        <f t="shared" si="113"/>
        <v>145474.4</v>
      </c>
      <c r="H399" s="62">
        <f t="shared" si="103"/>
        <v>-47849.920000000013</v>
      </c>
      <c r="I399" s="54">
        <f t="shared" si="104"/>
        <v>0.75248887465374237</v>
      </c>
    </row>
    <row r="400" spans="1:9" s="2" customFormat="1" ht="25.5" customHeight="1" x14ac:dyDescent="0.2">
      <c r="A400" s="96" t="s">
        <v>147</v>
      </c>
      <c r="B400" s="13">
        <v>10</v>
      </c>
      <c r="C400" s="31">
        <v>3</v>
      </c>
      <c r="D400" s="18" t="s">
        <v>145</v>
      </c>
      <c r="E400" s="5"/>
      <c r="F400" s="109">
        <f t="shared" si="113"/>
        <v>193324.32</v>
      </c>
      <c r="G400" s="109">
        <f t="shared" si="113"/>
        <v>145474.4</v>
      </c>
      <c r="H400" s="62">
        <f t="shared" si="103"/>
        <v>-47849.920000000013</v>
      </c>
      <c r="I400" s="54">
        <f t="shared" si="104"/>
        <v>0.75248887465374237</v>
      </c>
    </row>
    <row r="401" spans="1:15" s="45" customFormat="1" ht="55.5" customHeight="1" x14ac:dyDescent="0.2">
      <c r="A401" s="96" t="s">
        <v>78</v>
      </c>
      <c r="B401" s="13">
        <v>10</v>
      </c>
      <c r="C401" s="31">
        <v>3</v>
      </c>
      <c r="D401" s="18" t="s">
        <v>187</v>
      </c>
      <c r="E401" s="5"/>
      <c r="F401" s="109">
        <f t="shared" si="113"/>
        <v>193324.32</v>
      </c>
      <c r="G401" s="109">
        <f t="shared" si="113"/>
        <v>145474.4</v>
      </c>
      <c r="H401" s="62">
        <f t="shared" si="103"/>
        <v>-47849.920000000013</v>
      </c>
      <c r="I401" s="54">
        <f t="shared" si="104"/>
        <v>0.75248887465374237</v>
      </c>
    </row>
    <row r="402" spans="1:15" s="2" customFormat="1" ht="15.75" customHeight="1" x14ac:dyDescent="0.2">
      <c r="A402" s="97" t="s">
        <v>112</v>
      </c>
      <c r="B402" s="14">
        <v>10</v>
      </c>
      <c r="C402" s="29">
        <v>3</v>
      </c>
      <c r="D402" s="20" t="s">
        <v>187</v>
      </c>
      <c r="E402" s="16">
        <v>320</v>
      </c>
      <c r="F402" s="110">
        <v>193324.32</v>
      </c>
      <c r="G402" s="110">
        <v>145474.4</v>
      </c>
      <c r="H402" s="63">
        <f t="shared" si="103"/>
        <v>-47849.920000000013</v>
      </c>
      <c r="I402" s="55">
        <f t="shared" si="104"/>
        <v>0.75248887465374237</v>
      </c>
    </row>
    <row r="403" spans="1:15" s="2" customFormat="1" ht="25.5" customHeight="1" x14ac:dyDescent="0.2">
      <c r="A403" s="96" t="s">
        <v>292</v>
      </c>
      <c r="B403" s="13">
        <v>10</v>
      </c>
      <c r="C403" s="31">
        <v>3</v>
      </c>
      <c r="D403" s="18" t="s">
        <v>204</v>
      </c>
      <c r="E403" s="5"/>
      <c r="F403" s="109">
        <f t="shared" ref="F403:G406" si="114">F404</f>
        <v>6276000</v>
      </c>
      <c r="G403" s="109">
        <f t="shared" si="114"/>
        <v>5887056</v>
      </c>
      <c r="H403" s="62">
        <f t="shared" si="103"/>
        <v>-388944</v>
      </c>
      <c r="I403" s="54">
        <f t="shared" si="104"/>
        <v>0.93802676864244738</v>
      </c>
    </row>
    <row r="404" spans="1:15" s="2" customFormat="1" ht="16.5" customHeight="1" x14ac:dyDescent="0.2">
      <c r="A404" s="96" t="s">
        <v>113</v>
      </c>
      <c r="B404" s="13">
        <v>10</v>
      </c>
      <c r="C404" s="31">
        <v>3</v>
      </c>
      <c r="D404" s="18" t="s">
        <v>364</v>
      </c>
      <c r="E404" s="5"/>
      <c r="F404" s="109">
        <f t="shared" si="114"/>
        <v>6276000</v>
      </c>
      <c r="G404" s="109">
        <f t="shared" si="114"/>
        <v>5887056</v>
      </c>
      <c r="H404" s="62">
        <f t="shared" si="103"/>
        <v>-388944</v>
      </c>
      <c r="I404" s="54">
        <f t="shared" si="104"/>
        <v>0.93802676864244738</v>
      </c>
    </row>
    <row r="405" spans="1:15" s="2" customFormat="1" ht="48" customHeight="1" x14ac:dyDescent="0.2">
      <c r="A405" s="96" t="s">
        <v>296</v>
      </c>
      <c r="B405" s="13">
        <v>10</v>
      </c>
      <c r="C405" s="31">
        <v>3</v>
      </c>
      <c r="D405" s="18" t="s">
        <v>213</v>
      </c>
      <c r="E405" s="5"/>
      <c r="F405" s="109">
        <f>F406+F408</f>
        <v>6276000</v>
      </c>
      <c r="G405" s="109">
        <f>G406+G408</f>
        <v>5887056</v>
      </c>
      <c r="H405" s="62">
        <f t="shared" si="103"/>
        <v>-388944</v>
      </c>
      <c r="I405" s="54">
        <f t="shared" si="104"/>
        <v>0.93802676864244738</v>
      </c>
      <c r="N405" s="2" t="s">
        <v>314</v>
      </c>
    </row>
    <row r="406" spans="1:15" s="45" customFormat="1" ht="36.75" customHeight="1" x14ac:dyDescent="0.2">
      <c r="A406" s="96" t="s">
        <v>114</v>
      </c>
      <c r="B406" s="13">
        <v>10</v>
      </c>
      <c r="C406" s="31">
        <v>3</v>
      </c>
      <c r="D406" s="18" t="s">
        <v>214</v>
      </c>
      <c r="E406" s="5"/>
      <c r="F406" s="109">
        <f t="shared" si="114"/>
        <v>4393200</v>
      </c>
      <c r="G406" s="109">
        <f t="shared" si="114"/>
        <v>4120939.2</v>
      </c>
      <c r="H406" s="62">
        <f t="shared" si="103"/>
        <v>-272260.79999999981</v>
      </c>
      <c r="I406" s="54">
        <f t="shared" si="104"/>
        <v>0.93802676864244749</v>
      </c>
    </row>
    <row r="407" spans="1:15" s="2" customFormat="1" ht="25.5" customHeight="1" x14ac:dyDescent="0.2">
      <c r="A407" s="97" t="s">
        <v>297</v>
      </c>
      <c r="B407" s="14">
        <v>10</v>
      </c>
      <c r="C407" s="29">
        <v>3</v>
      </c>
      <c r="D407" s="20" t="s">
        <v>215</v>
      </c>
      <c r="E407" s="16">
        <v>320</v>
      </c>
      <c r="F407" s="110">
        <v>4393200</v>
      </c>
      <c r="G407" s="110">
        <v>4120939.2</v>
      </c>
      <c r="H407" s="63">
        <f t="shared" si="103"/>
        <v>-272260.79999999981</v>
      </c>
      <c r="I407" s="55">
        <f t="shared" si="104"/>
        <v>0.93802676864244749</v>
      </c>
    </row>
    <row r="408" spans="1:15" s="2" customFormat="1" ht="34.5" customHeight="1" x14ac:dyDescent="0.2">
      <c r="A408" s="96" t="s">
        <v>367</v>
      </c>
      <c r="B408" s="13">
        <v>10</v>
      </c>
      <c r="C408" s="31">
        <v>3</v>
      </c>
      <c r="D408" s="18" t="s">
        <v>365</v>
      </c>
      <c r="E408" s="5"/>
      <c r="F408" s="109">
        <f>F409</f>
        <v>1882800</v>
      </c>
      <c r="G408" s="109">
        <f>G409</f>
        <v>1766116.8</v>
      </c>
      <c r="H408" s="63">
        <f t="shared" ref="H408:H409" si="115">G408-F408</f>
        <v>-116683.19999999995</v>
      </c>
      <c r="I408" s="55">
        <f t="shared" ref="I408:I409" si="116">G408/F408</f>
        <v>0.93802676864244749</v>
      </c>
      <c r="O408" s="2" t="s">
        <v>314</v>
      </c>
    </row>
    <row r="409" spans="1:15" s="2" customFormat="1" ht="25.5" customHeight="1" x14ac:dyDescent="0.2">
      <c r="A409" s="97" t="s">
        <v>297</v>
      </c>
      <c r="B409" s="14">
        <v>10</v>
      </c>
      <c r="C409" s="29">
        <v>3</v>
      </c>
      <c r="D409" s="20" t="s">
        <v>366</v>
      </c>
      <c r="E409" s="16">
        <v>320</v>
      </c>
      <c r="F409" s="110">
        <v>1882800</v>
      </c>
      <c r="G409" s="110">
        <v>1766116.8</v>
      </c>
      <c r="H409" s="63">
        <f t="shared" si="115"/>
        <v>-116683.19999999995</v>
      </c>
      <c r="I409" s="55">
        <f t="shared" si="116"/>
        <v>0.93802676864244749</v>
      </c>
      <c r="N409" s="2" t="s">
        <v>314</v>
      </c>
    </row>
    <row r="410" spans="1:15" s="2" customFormat="1" ht="18" customHeight="1" x14ac:dyDescent="0.2">
      <c r="A410" s="99" t="s">
        <v>115</v>
      </c>
      <c r="B410" s="12">
        <v>10</v>
      </c>
      <c r="C410" s="30">
        <v>4</v>
      </c>
      <c r="D410" s="17"/>
      <c r="E410" s="4"/>
      <c r="F410" s="115">
        <f>F411+F420</f>
        <v>16027022.23</v>
      </c>
      <c r="G410" s="115">
        <f>G411+G420</f>
        <v>12933633.239999998</v>
      </c>
      <c r="H410" s="64">
        <f t="shared" si="103"/>
        <v>-3093388.9900000021</v>
      </c>
      <c r="I410" s="56">
        <f t="shared" si="104"/>
        <v>0.80698916207842541</v>
      </c>
    </row>
    <row r="411" spans="1:15" s="2" customFormat="1" ht="25.5" customHeight="1" x14ac:dyDescent="0.2">
      <c r="A411" s="96" t="s">
        <v>13</v>
      </c>
      <c r="B411" s="13">
        <v>10</v>
      </c>
      <c r="C411" s="31">
        <v>4</v>
      </c>
      <c r="D411" s="18" t="s">
        <v>143</v>
      </c>
      <c r="E411" s="5"/>
      <c r="F411" s="109">
        <f>F412</f>
        <v>7974222.2300000004</v>
      </c>
      <c r="G411" s="109">
        <f>G412</f>
        <v>6013171.6899999995</v>
      </c>
      <c r="H411" s="62">
        <f t="shared" si="103"/>
        <v>-1961050.540000001</v>
      </c>
      <c r="I411" s="54">
        <f t="shared" si="104"/>
        <v>0.75407626180490828</v>
      </c>
    </row>
    <row r="412" spans="1:15" s="2" customFormat="1" ht="21.95" customHeight="1" x14ac:dyDescent="0.2">
      <c r="A412" s="96" t="s">
        <v>14</v>
      </c>
      <c r="B412" s="13">
        <v>10</v>
      </c>
      <c r="C412" s="31">
        <v>4</v>
      </c>
      <c r="D412" s="18" t="s">
        <v>144</v>
      </c>
      <c r="E412" s="5"/>
      <c r="F412" s="109">
        <f>F413</f>
        <v>7974222.2300000004</v>
      </c>
      <c r="G412" s="109">
        <f>G413</f>
        <v>6013171.6899999995</v>
      </c>
      <c r="H412" s="62">
        <f t="shared" si="103"/>
        <v>-1961050.540000001</v>
      </c>
      <c r="I412" s="54">
        <f t="shared" si="104"/>
        <v>0.75407626180490828</v>
      </c>
    </row>
    <row r="413" spans="1:15" s="2" customFormat="1" ht="28.5" customHeight="1" x14ac:dyDescent="0.2">
      <c r="A413" s="96" t="s">
        <v>74</v>
      </c>
      <c r="B413" s="13">
        <v>10</v>
      </c>
      <c r="C413" s="31">
        <v>4</v>
      </c>
      <c r="D413" s="18" t="s">
        <v>184</v>
      </c>
      <c r="E413" s="5"/>
      <c r="F413" s="109">
        <f>F414+F416+F418</f>
        <v>7974222.2300000004</v>
      </c>
      <c r="G413" s="109">
        <f>G414+G416+G418</f>
        <v>6013171.6899999995</v>
      </c>
      <c r="H413" s="62">
        <f t="shared" si="103"/>
        <v>-1961050.540000001</v>
      </c>
      <c r="I413" s="54">
        <f t="shared" si="104"/>
        <v>0.75407626180490828</v>
      </c>
    </row>
    <row r="414" spans="1:15" s="45" customFormat="1" ht="60" customHeight="1" x14ac:dyDescent="0.2">
      <c r="A414" s="96" t="s">
        <v>116</v>
      </c>
      <c r="B414" s="13">
        <v>10</v>
      </c>
      <c r="C414" s="31">
        <v>4</v>
      </c>
      <c r="D414" s="18" t="s">
        <v>217</v>
      </c>
      <c r="E414" s="5"/>
      <c r="F414" s="109">
        <f>F415</f>
        <v>6642000</v>
      </c>
      <c r="G414" s="109">
        <f>G415</f>
        <v>5543836.6299999999</v>
      </c>
      <c r="H414" s="62">
        <f t="shared" si="103"/>
        <v>-1098163.3700000001</v>
      </c>
      <c r="I414" s="54">
        <f t="shared" si="104"/>
        <v>0.83466375037639262</v>
      </c>
    </row>
    <row r="415" spans="1:15" s="2" customFormat="1" ht="20.25" customHeight="1" x14ac:dyDescent="0.2">
      <c r="A415" s="97" t="s">
        <v>103</v>
      </c>
      <c r="B415" s="14">
        <v>10</v>
      </c>
      <c r="C415" s="29">
        <v>4</v>
      </c>
      <c r="D415" s="20" t="s">
        <v>217</v>
      </c>
      <c r="E415" s="16">
        <v>310</v>
      </c>
      <c r="F415" s="110">
        <v>6642000</v>
      </c>
      <c r="G415" s="110">
        <v>5543836.6299999999</v>
      </c>
      <c r="H415" s="63">
        <f t="shared" si="103"/>
        <v>-1098163.3700000001</v>
      </c>
      <c r="I415" s="55">
        <f t="shared" si="104"/>
        <v>0.83466375037639262</v>
      </c>
    </row>
    <row r="416" spans="1:15" s="45" customFormat="1" ht="25.5" customHeight="1" x14ac:dyDescent="0.2">
      <c r="A416" s="96" t="s">
        <v>117</v>
      </c>
      <c r="B416" s="13">
        <v>10</v>
      </c>
      <c r="C416" s="31">
        <v>4</v>
      </c>
      <c r="D416" s="18" t="s">
        <v>218</v>
      </c>
      <c r="E416" s="5"/>
      <c r="F416" s="109">
        <f>F417</f>
        <v>1199000</v>
      </c>
      <c r="G416" s="109">
        <f>G417</f>
        <v>419071.56</v>
      </c>
      <c r="H416" s="62">
        <f t="shared" si="103"/>
        <v>-779928.44</v>
      </c>
      <c r="I416" s="54">
        <f t="shared" si="104"/>
        <v>0.34951756463719769</v>
      </c>
    </row>
    <row r="417" spans="1:17" s="2" customFormat="1" ht="23.25" customHeight="1" x14ac:dyDescent="0.2">
      <c r="A417" s="97" t="s">
        <v>103</v>
      </c>
      <c r="B417" s="14">
        <v>10</v>
      </c>
      <c r="C417" s="29">
        <v>4</v>
      </c>
      <c r="D417" s="20" t="s">
        <v>218</v>
      </c>
      <c r="E417" s="16">
        <v>310</v>
      </c>
      <c r="F417" s="110">
        <v>1199000</v>
      </c>
      <c r="G417" s="110">
        <v>419071.56</v>
      </c>
      <c r="H417" s="63">
        <f t="shared" si="103"/>
        <v>-779928.44</v>
      </c>
      <c r="I417" s="55">
        <f t="shared" si="104"/>
        <v>0.34951756463719769</v>
      </c>
    </row>
    <row r="418" spans="1:17" s="45" customFormat="1" ht="28.5" customHeight="1" x14ac:dyDescent="0.2">
      <c r="A418" s="96" t="s">
        <v>118</v>
      </c>
      <c r="B418" s="13">
        <v>10</v>
      </c>
      <c r="C418" s="31">
        <v>4</v>
      </c>
      <c r="D418" s="18" t="s">
        <v>216</v>
      </c>
      <c r="E418" s="5"/>
      <c r="F418" s="109">
        <f>F419</f>
        <v>133222.23000000001</v>
      </c>
      <c r="G418" s="109">
        <f>G419</f>
        <v>50263.5</v>
      </c>
      <c r="H418" s="62">
        <f t="shared" si="103"/>
        <v>-82958.73000000001</v>
      </c>
      <c r="I418" s="54">
        <f t="shared" si="104"/>
        <v>0.37729063685542569</v>
      </c>
    </row>
    <row r="419" spans="1:17" s="2" customFormat="1" ht="24" customHeight="1" x14ac:dyDescent="0.2">
      <c r="A419" s="97" t="s">
        <v>103</v>
      </c>
      <c r="B419" s="14">
        <v>10</v>
      </c>
      <c r="C419" s="29">
        <v>4</v>
      </c>
      <c r="D419" s="20" t="s">
        <v>216</v>
      </c>
      <c r="E419" s="16">
        <v>310</v>
      </c>
      <c r="F419" s="110">
        <v>133222.23000000001</v>
      </c>
      <c r="G419" s="110">
        <v>50263.5</v>
      </c>
      <c r="H419" s="63">
        <f t="shared" si="103"/>
        <v>-82958.73000000001</v>
      </c>
      <c r="I419" s="55">
        <f t="shared" si="104"/>
        <v>0.37729063685542569</v>
      </c>
    </row>
    <row r="420" spans="1:17" s="2" customFormat="1" ht="24.75" customHeight="1" x14ac:dyDescent="0.2">
      <c r="A420" s="96" t="s">
        <v>292</v>
      </c>
      <c r="B420" s="13">
        <v>10</v>
      </c>
      <c r="C420" s="31">
        <v>4</v>
      </c>
      <c r="D420" s="18" t="s">
        <v>204</v>
      </c>
      <c r="E420" s="5"/>
      <c r="F420" s="109">
        <f t="shared" ref="F420:G420" si="117">F421</f>
        <v>8052800</v>
      </c>
      <c r="G420" s="109">
        <f t="shared" si="117"/>
        <v>6920461.5499999998</v>
      </c>
      <c r="H420" s="62">
        <f t="shared" si="103"/>
        <v>-1132338.4500000002</v>
      </c>
      <c r="I420" s="54">
        <f t="shared" si="104"/>
        <v>0.85938574781442478</v>
      </c>
    </row>
    <row r="421" spans="1:17" s="2" customFormat="1" ht="19.5" customHeight="1" x14ac:dyDescent="0.2">
      <c r="A421" s="96" t="s">
        <v>113</v>
      </c>
      <c r="B421" s="13">
        <v>10</v>
      </c>
      <c r="C421" s="31">
        <v>4</v>
      </c>
      <c r="D421" s="18" t="s">
        <v>220</v>
      </c>
      <c r="E421" s="5"/>
      <c r="F421" s="109">
        <f>F422+F429+F426</f>
        <v>8052800</v>
      </c>
      <c r="G421" s="109">
        <f>G422+G429+G426</f>
        <v>6920461.5499999998</v>
      </c>
      <c r="H421" s="62">
        <f t="shared" si="103"/>
        <v>-1132338.4500000002</v>
      </c>
      <c r="I421" s="54">
        <f t="shared" si="104"/>
        <v>0.85938574781442478</v>
      </c>
    </row>
    <row r="422" spans="1:17" s="2" customFormat="1" ht="37.5" customHeight="1" x14ac:dyDescent="0.2">
      <c r="A422" s="96" t="s">
        <v>119</v>
      </c>
      <c r="B422" s="13">
        <v>10</v>
      </c>
      <c r="C422" s="31">
        <v>4</v>
      </c>
      <c r="D422" s="18" t="s">
        <v>219</v>
      </c>
      <c r="E422" s="5"/>
      <c r="F422" s="109">
        <f>F423</f>
        <v>5125400</v>
      </c>
      <c r="G422" s="109">
        <f>G423</f>
        <v>4053061.55</v>
      </c>
      <c r="H422" s="62">
        <f t="shared" ref="H422:H484" si="118">G422-F422</f>
        <v>-1072338.4500000002</v>
      </c>
      <c r="I422" s="54">
        <f t="shared" ref="I422:I484" si="119">G422/F422</f>
        <v>0.79077955866859173</v>
      </c>
      <c r="P422" s="2" t="s">
        <v>314</v>
      </c>
    </row>
    <row r="423" spans="1:17" s="2" customFormat="1" ht="38.25" customHeight="1" x14ac:dyDescent="0.2">
      <c r="A423" s="93" t="s">
        <v>299</v>
      </c>
      <c r="B423" s="13">
        <v>10</v>
      </c>
      <c r="C423" s="31">
        <v>4</v>
      </c>
      <c r="D423" s="18" t="s">
        <v>300</v>
      </c>
      <c r="E423" s="74"/>
      <c r="F423" s="109">
        <f>F424+F425</f>
        <v>5125400</v>
      </c>
      <c r="G423" s="109">
        <f>G424+G425</f>
        <v>4053061.55</v>
      </c>
      <c r="H423" s="62">
        <f t="shared" si="118"/>
        <v>-1072338.4500000002</v>
      </c>
      <c r="I423" s="54">
        <f t="shared" si="119"/>
        <v>0.79077955866859173</v>
      </c>
      <c r="L423" s="2" t="s">
        <v>314</v>
      </c>
      <c r="O423" s="2" t="s">
        <v>314</v>
      </c>
    </row>
    <row r="424" spans="1:17" s="2" customFormat="1" ht="27.75" customHeight="1" x14ac:dyDescent="0.2">
      <c r="A424" s="97" t="s">
        <v>11</v>
      </c>
      <c r="B424" s="14">
        <v>10</v>
      </c>
      <c r="C424" s="29">
        <v>4</v>
      </c>
      <c r="D424" s="20" t="s">
        <v>300</v>
      </c>
      <c r="E424" s="73">
        <v>240</v>
      </c>
      <c r="F424" s="110">
        <v>101300</v>
      </c>
      <c r="G424" s="110">
        <v>47293.55</v>
      </c>
      <c r="H424" s="63">
        <f t="shared" si="118"/>
        <v>-54006.45</v>
      </c>
      <c r="I424" s="55">
        <f t="shared" si="119"/>
        <v>0.46686623889437318</v>
      </c>
      <c r="Q424" s="2" t="s">
        <v>314</v>
      </c>
    </row>
    <row r="425" spans="1:17" s="2" customFormat="1" ht="17.25" customHeight="1" x14ac:dyDescent="0.2">
      <c r="A425" s="92" t="s">
        <v>59</v>
      </c>
      <c r="B425" s="14">
        <v>10</v>
      </c>
      <c r="C425" s="29">
        <v>4</v>
      </c>
      <c r="D425" s="20" t="s">
        <v>300</v>
      </c>
      <c r="E425" s="73">
        <v>410</v>
      </c>
      <c r="F425" s="110">
        <v>5024100</v>
      </c>
      <c r="G425" s="110">
        <v>4005768</v>
      </c>
      <c r="H425" s="63">
        <f t="shared" ref="H425" si="120">G425-F425</f>
        <v>-1018332</v>
      </c>
      <c r="I425" s="55">
        <f t="shared" ref="I425" si="121">G425/F425</f>
        <v>0.79731056308592585</v>
      </c>
      <c r="N425" s="2" t="s">
        <v>314</v>
      </c>
    </row>
    <row r="426" spans="1:17" s="2" customFormat="1" ht="33.75" customHeight="1" x14ac:dyDescent="0.2">
      <c r="A426" s="93" t="s">
        <v>296</v>
      </c>
      <c r="B426" s="13">
        <v>10</v>
      </c>
      <c r="C426" s="31">
        <v>4</v>
      </c>
      <c r="D426" s="18" t="s">
        <v>369</v>
      </c>
      <c r="E426" s="73"/>
      <c r="F426" s="109">
        <f>F427</f>
        <v>2793900</v>
      </c>
      <c r="G426" s="109">
        <f>G427</f>
        <v>2793900</v>
      </c>
      <c r="H426" s="63">
        <f t="shared" ref="H426:H428" si="122">G426-F426</f>
        <v>0</v>
      </c>
      <c r="I426" s="55">
        <f t="shared" ref="I426:I428" si="123">G426/F426</f>
        <v>1</v>
      </c>
    </row>
    <row r="427" spans="1:17" s="2" customFormat="1" ht="31.5" customHeight="1" x14ac:dyDescent="0.2">
      <c r="A427" s="93" t="s">
        <v>298</v>
      </c>
      <c r="B427" s="13">
        <v>10</v>
      </c>
      <c r="C427" s="31">
        <v>4</v>
      </c>
      <c r="D427" s="18" t="s">
        <v>368</v>
      </c>
      <c r="E427" s="74"/>
      <c r="F427" s="110">
        <f>F428</f>
        <v>2793900</v>
      </c>
      <c r="G427" s="110">
        <f>G428</f>
        <v>2793900</v>
      </c>
      <c r="H427" s="63">
        <f t="shared" si="122"/>
        <v>0</v>
      </c>
      <c r="I427" s="55">
        <f t="shared" si="123"/>
        <v>1</v>
      </c>
    </row>
    <row r="428" spans="1:17" s="2" customFormat="1" ht="17.25" customHeight="1" x14ac:dyDescent="0.2">
      <c r="A428" s="92" t="s">
        <v>59</v>
      </c>
      <c r="B428" s="14">
        <v>10</v>
      </c>
      <c r="C428" s="29">
        <v>4</v>
      </c>
      <c r="D428" s="20" t="s">
        <v>368</v>
      </c>
      <c r="E428" s="73">
        <v>410</v>
      </c>
      <c r="F428" s="110">
        <v>2793900</v>
      </c>
      <c r="G428" s="110">
        <v>2793900</v>
      </c>
      <c r="H428" s="63">
        <f t="shared" si="122"/>
        <v>0</v>
      </c>
      <c r="I428" s="55">
        <f t="shared" si="123"/>
        <v>1</v>
      </c>
    </row>
    <row r="429" spans="1:17" s="2" customFormat="1" ht="35.25" customHeight="1" x14ac:dyDescent="0.2">
      <c r="A429" s="96" t="s">
        <v>120</v>
      </c>
      <c r="B429" s="13">
        <v>10</v>
      </c>
      <c r="C429" s="31">
        <v>4</v>
      </c>
      <c r="D429" s="18" t="s">
        <v>222</v>
      </c>
      <c r="E429" s="5"/>
      <c r="F429" s="109">
        <f t="shared" ref="F429:G429" si="124">F430</f>
        <v>133500</v>
      </c>
      <c r="G429" s="109">
        <f t="shared" si="124"/>
        <v>73500</v>
      </c>
      <c r="H429" s="62">
        <f t="shared" ref="H429:H431" si="125">G429-F429</f>
        <v>-60000</v>
      </c>
      <c r="I429" s="54">
        <f t="shared" ref="I429:I431" si="126">G429/F429</f>
        <v>0.550561797752809</v>
      </c>
    </row>
    <row r="430" spans="1:17" s="45" customFormat="1" ht="25.5" customHeight="1" x14ac:dyDescent="0.2">
      <c r="A430" s="96" t="s">
        <v>121</v>
      </c>
      <c r="B430" s="13">
        <v>10</v>
      </c>
      <c r="C430" s="31">
        <v>4</v>
      </c>
      <c r="D430" s="18" t="s">
        <v>221</v>
      </c>
      <c r="E430" s="5"/>
      <c r="F430" s="109">
        <f>F431</f>
        <v>133500</v>
      </c>
      <c r="G430" s="109">
        <f>G431</f>
        <v>73500</v>
      </c>
      <c r="H430" s="62">
        <f t="shared" si="125"/>
        <v>-60000</v>
      </c>
      <c r="I430" s="54">
        <f t="shared" si="126"/>
        <v>0.550561797752809</v>
      </c>
    </row>
    <row r="431" spans="1:17" s="2" customFormat="1" ht="26.25" customHeight="1" x14ac:dyDescent="0.2">
      <c r="A431" s="97" t="s">
        <v>11</v>
      </c>
      <c r="B431" s="14">
        <v>10</v>
      </c>
      <c r="C431" s="29">
        <v>4</v>
      </c>
      <c r="D431" s="20" t="s">
        <v>221</v>
      </c>
      <c r="E431" s="16">
        <v>240</v>
      </c>
      <c r="F431" s="110">
        <v>133500</v>
      </c>
      <c r="G431" s="110">
        <v>73500</v>
      </c>
      <c r="H431" s="63">
        <f t="shared" si="125"/>
        <v>-60000</v>
      </c>
      <c r="I431" s="55">
        <f t="shared" si="126"/>
        <v>0.550561797752809</v>
      </c>
    </row>
    <row r="432" spans="1:17" s="2" customFormat="1" ht="18.75" customHeight="1" x14ac:dyDescent="0.2">
      <c r="A432" s="99" t="s">
        <v>243</v>
      </c>
      <c r="B432" s="12">
        <v>10</v>
      </c>
      <c r="C432" s="30">
        <v>6</v>
      </c>
      <c r="D432" s="17"/>
      <c r="E432" s="4"/>
      <c r="F432" s="115">
        <f t="shared" ref="F432:G435" si="127">F433</f>
        <v>1503500</v>
      </c>
      <c r="G432" s="115">
        <f t="shared" si="127"/>
        <v>1503364.5</v>
      </c>
      <c r="H432" s="64">
        <f t="shared" si="118"/>
        <v>-135.5</v>
      </c>
      <c r="I432" s="56">
        <f t="shared" si="119"/>
        <v>0.99990987695377453</v>
      </c>
    </row>
    <row r="433" spans="1:15" s="2" customFormat="1" ht="25.5" customHeight="1" x14ac:dyDescent="0.2">
      <c r="A433" s="96" t="s">
        <v>292</v>
      </c>
      <c r="B433" s="13">
        <v>10</v>
      </c>
      <c r="C433" s="31">
        <v>6</v>
      </c>
      <c r="D433" s="18" t="s">
        <v>204</v>
      </c>
      <c r="E433" s="5"/>
      <c r="F433" s="109">
        <f t="shared" si="127"/>
        <v>1503500</v>
      </c>
      <c r="G433" s="109">
        <f t="shared" si="127"/>
        <v>1503364.5</v>
      </c>
      <c r="H433" s="62">
        <f t="shared" si="118"/>
        <v>-135.5</v>
      </c>
      <c r="I433" s="54">
        <f t="shared" si="119"/>
        <v>0.99990987695377453</v>
      </c>
    </row>
    <row r="434" spans="1:15" s="2" customFormat="1" ht="18.75" customHeight="1" x14ac:dyDescent="0.2">
      <c r="A434" s="96" t="s">
        <v>113</v>
      </c>
      <c r="B434" s="13">
        <v>10</v>
      </c>
      <c r="C434" s="31">
        <v>6</v>
      </c>
      <c r="D434" s="18" t="s">
        <v>220</v>
      </c>
      <c r="E434" s="5"/>
      <c r="F434" s="109">
        <f t="shared" si="127"/>
        <v>1503500</v>
      </c>
      <c r="G434" s="109">
        <f t="shared" si="127"/>
        <v>1503364.5</v>
      </c>
      <c r="H434" s="62">
        <f t="shared" si="118"/>
        <v>-135.5</v>
      </c>
      <c r="I434" s="54">
        <f t="shared" si="119"/>
        <v>0.99990987695377453</v>
      </c>
    </row>
    <row r="435" spans="1:15" s="2" customFormat="1" ht="39" customHeight="1" x14ac:dyDescent="0.2">
      <c r="A435" s="96" t="s">
        <v>120</v>
      </c>
      <c r="B435" s="13">
        <v>10</v>
      </c>
      <c r="C435" s="31">
        <v>6</v>
      </c>
      <c r="D435" s="18" t="s">
        <v>222</v>
      </c>
      <c r="E435" s="5"/>
      <c r="F435" s="109">
        <f t="shared" si="127"/>
        <v>1503500</v>
      </c>
      <c r="G435" s="109">
        <f t="shared" si="127"/>
        <v>1503364.5</v>
      </c>
      <c r="H435" s="62">
        <f t="shared" si="118"/>
        <v>-135.5</v>
      </c>
      <c r="I435" s="54">
        <f t="shared" si="119"/>
        <v>0.99990987695377453</v>
      </c>
    </row>
    <row r="436" spans="1:15" s="45" customFormat="1" ht="29.25" customHeight="1" x14ac:dyDescent="0.2">
      <c r="A436" s="96" t="s">
        <v>121</v>
      </c>
      <c r="B436" s="13">
        <v>10</v>
      </c>
      <c r="C436" s="31">
        <v>6</v>
      </c>
      <c r="D436" s="18" t="s">
        <v>221</v>
      </c>
      <c r="E436" s="5"/>
      <c r="F436" s="109">
        <f>F437+F438</f>
        <v>1503500</v>
      </c>
      <c r="G436" s="109">
        <f>G437+G438</f>
        <v>1503364.5</v>
      </c>
      <c r="H436" s="62">
        <f t="shared" si="118"/>
        <v>-135.5</v>
      </c>
      <c r="I436" s="54">
        <f t="shared" si="119"/>
        <v>0.99990987695377453</v>
      </c>
    </row>
    <row r="437" spans="1:15" s="2" customFormat="1" ht="21.95" customHeight="1" x14ac:dyDescent="0.2">
      <c r="A437" s="97" t="s">
        <v>7</v>
      </c>
      <c r="B437" s="14">
        <v>10</v>
      </c>
      <c r="C437" s="29">
        <v>6</v>
      </c>
      <c r="D437" s="20" t="s">
        <v>221</v>
      </c>
      <c r="E437" s="16">
        <v>120</v>
      </c>
      <c r="F437" s="110">
        <v>1482454.08</v>
      </c>
      <c r="G437" s="110">
        <v>1482454.08</v>
      </c>
      <c r="H437" s="63">
        <f t="shared" si="118"/>
        <v>0</v>
      </c>
      <c r="I437" s="55">
        <f t="shared" si="119"/>
        <v>1</v>
      </c>
    </row>
    <row r="438" spans="1:15" s="2" customFormat="1" ht="25.5" customHeight="1" x14ac:dyDescent="0.2">
      <c r="A438" s="97" t="s">
        <v>11</v>
      </c>
      <c r="B438" s="14">
        <v>10</v>
      </c>
      <c r="C438" s="29">
        <v>6</v>
      </c>
      <c r="D438" s="20" t="s">
        <v>221</v>
      </c>
      <c r="E438" s="16">
        <v>240</v>
      </c>
      <c r="F438" s="110">
        <v>21045.919999999998</v>
      </c>
      <c r="G438" s="110">
        <v>20910.419999999998</v>
      </c>
      <c r="H438" s="63">
        <f t="shared" si="118"/>
        <v>-135.5</v>
      </c>
      <c r="I438" s="55">
        <f t="shared" si="119"/>
        <v>0.99356169746915313</v>
      </c>
    </row>
    <row r="439" spans="1:15" s="2" customFormat="1" ht="12.95" customHeight="1" x14ac:dyDescent="0.2">
      <c r="A439" s="99" t="s">
        <v>122</v>
      </c>
      <c r="B439" s="12">
        <v>11</v>
      </c>
      <c r="C439" s="17"/>
      <c r="D439" s="17"/>
      <c r="E439" s="4"/>
      <c r="F439" s="115">
        <f t="shared" ref="F439" si="128">F440</f>
        <v>185285</v>
      </c>
      <c r="G439" s="115">
        <f>G440</f>
        <v>185284.98</v>
      </c>
      <c r="H439" s="64">
        <f t="shared" si="118"/>
        <v>-1.9999999989522621E-2</v>
      </c>
      <c r="I439" s="56">
        <f t="shared" si="119"/>
        <v>0.99999989205818074</v>
      </c>
    </row>
    <row r="440" spans="1:15" s="2" customFormat="1" ht="15.75" customHeight="1" x14ac:dyDescent="0.2">
      <c r="A440" s="99" t="s">
        <v>123</v>
      </c>
      <c r="B440" s="12">
        <v>11</v>
      </c>
      <c r="C440" s="30">
        <v>5</v>
      </c>
      <c r="D440" s="17"/>
      <c r="E440" s="4"/>
      <c r="F440" s="115">
        <f>F441+F446</f>
        <v>185285</v>
      </c>
      <c r="G440" s="115">
        <f>G441+G446</f>
        <v>185284.98</v>
      </c>
      <c r="H440" s="64">
        <f t="shared" si="118"/>
        <v>-1.9999999989522621E-2</v>
      </c>
      <c r="I440" s="56">
        <f t="shared" si="119"/>
        <v>0.99999989205818074</v>
      </c>
    </row>
    <row r="441" spans="1:15" s="2" customFormat="1" ht="26.25" customHeight="1" x14ac:dyDescent="0.2">
      <c r="A441" s="96" t="s">
        <v>301</v>
      </c>
      <c r="B441" s="13">
        <v>11</v>
      </c>
      <c r="C441" s="31">
        <v>5</v>
      </c>
      <c r="D441" s="18" t="s">
        <v>244</v>
      </c>
      <c r="E441" s="5"/>
      <c r="F441" s="109">
        <f t="shared" ref="F441:G442" si="129">F442</f>
        <v>177500</v>
      </c>
      <c r="G441" s="109">
        <f t="shared" si="129"/>
        <v>177499.98</v>
      </c>
      <c r="H441" s="62">
        <f t="shared" ref="H441:H445" si="130">G441-F441</f>
        <v>-1.9999999989522621E-2</v>
      </c>
      <c r="I441" s="54">
        <f t="shared" ref="I441:I445" si="131">G441/F441</f>
        <v>0.99999988732394374</v>
      </c>
    </row>
    <row r="442" spans="1:15" s="2" customFormat="1" ht="21" customHeight="1" x14ac:dyDescent="0.2">
      <c r="A442" s="96" t="s">
        <v>246</v>
      </c>
      <c r="B442" s="13">
        <v>11</v>
      </c>
      <c r="C442" s="31">
        <v>5</v>
      </c>
      <c r="D442" s="18" t="s">
        <v>245</v>
      </c>
      <c r="E442" s="5"/>
      <c r="F442" s="109">
        <f t="shared" si="129"/>
        <v>177500</v>
      </c>
      <c r="G442" s="109">
        <f t="shared" si="129"/>
        <v>177499.98</v>
      </c>
      <c r="H442" s="62">
        <f t="shared" si="130"/>
        <v>-1.9999999989522621E-2</v>
      </c>
      <c r="I442" s="54">
        <f t="shared" si="131"/>
        <v>0.99999988732394374</v>
      </c>
    </row>
    <row r="443" spans="1:15" s="45" customFormat="1" ht="17.25" customHeight="1" x14ac:dyDescent="0.2">
      <c r="A443" s="96" t="s">
        <v>248</v>
      </c>
      <c r="B443" s="13">
        <v>11</v>
      </c>
      <c r="C443" s="31">
        <v>5</v>
      </c>
      <c r="D443" s="18" t="s">
        <v>247</v>
      </c>
      <c r="E443" s="5"/>
      <c r="F443" s="109">
        <f>F445+F444</f>
        <v>177500</v>
      </c>
      <c r="G443" s="109">
        <f>G445+G444</f>
        <v>177499.98</v>
      </c>
      <c r="H443" s="62">
        <f t="shared" si="130"/>
        <v>-1.9999999989522621E-2</v>
      </c>
      <c r="I443" s="54">
        <f t="shared" si="131"/>
        <v>0.99999988732394374</v>
      </c>
    </row>
    <row r="444" spans="1:15" s="45" customFormat="1" ht="24" customHeight="1" x14ac:dyDescent="0.2">
      <c r="A444" s="97" t="s">
        <v>11</v>
      </c>
      <c r="B444" s="14">
        <v>11</v>
      </c>
      <c r="C444" s="29">
        <v>5</v>
      </c>
      <c r="D444" s="20" t="s">
        <v>247</v>
      </c>
      <c r="E444" s="76">
        <v>240</v>
      </c>
      <c r="F444" s="110">
        <v>24861</v>
      </c>
      <c r="G444" s="116">
        <v>24861</v>
      </c>
      <c r="H444" s="65">
        <f t="shared" ref="H444" si="132">G444-F444</f>
        <v>0</v>
      </c>
      <c r="I444" s="57">
        <f t="shared" ref="I444" si="133">G444/F444</f>
        <v>1</v>
      </c>
      <c r="O444" s="45" t="s">
        <v>314</v>
      </c>
    </row>
    <row r="445" spans="1:15" s="2" customFormat="1" ht="18.75" customHeight="1" x14ac:dyDescent="0.2">
      <c r="A445" s="97" t="s">
        <v>355</v>
      </c>
      <c r="B445" s="14">
        <v>11</v>
      </c>
      <c r="C445" s="29">
        <v>5</v>
      </c>
      <c r="D445" s="20" t="s">
        <v>247</v>
      </c>
      <c r="E445" s="16">
        <v>610</v>
      </c>
      <c r="F445" s="110">
        <v>152639</v>
      </c>
      <c r="G445" s="110">
        <v>152638.98000000001</v>
      </c>
      <c r="H445" s="63">
        <f t="shared" si="130"/>
        <v>-1.9999999989522621E-2</v>
      </c>
      <c r="I445" s="55">
        <f t="shared" si="131"/>
        <v>0.99999986897188797</v>
      </c>
    </row>
    <row r="446" spans="1:15" s="45" customFormat="1" ht="18.75" customHeight="1" x14ac:dyDescent="0.2">
      <c r="A446" s="96" t="s">
        <v>302</v>
      </c>
      <c r="B446" s="13">
        <v>11</v>
      </c>
      <c r="C446" s="31">
        <v>5</v>
      </c>
      <c r="D446" s="18" t="s">
        <v>303</v>
      </c>
      <c r="E446" s="5"/>
      <c r="F446" s="109">
        <f>F447</f>
        <v>7785</v>
      </c>
      <c r="G446" s="109">
        <f>G447</f>
        <v>7785</v>
      </c>
      <c r="H446" s="62">
        <f t="shared" si="118"/>
        <v>0</v>
      </c>
      <c r="I446" s="54">
        <f t="shared" si="119"/>
        <v>1</v>
      </c>
    </row>
    <row r="447" spans="1:15" s="2" customFormat="1" ht="17.25" customHeight="1" x14ac:dyDescent="0.2">
      <c r="A447" s="97" t="s">
        <v>17</v>
      </c>
      <c r="B447" s="14">
        <v>11</v>
      </c>
      <c r="C447" s="29">
        <v>5</v>
      </c>
      <c r="D447" s="20" t="s">
        <v>303</v>
      </c>
      <c r="E447" s="16">
        <v>850</v>
      </c>
      <c r="F447" s="110">
        <v>7785</v>
      </c>
      <c r="G447" s="110">
        <v>7785</v>
      </c>
      <c r="H447" s="63">
        <f t="shared" si="118"/>
        <v>0</v>
      </c>
      <c r="I447" s="55">
        <f t="shared" si="119"/>
        <v>1</v>
      </c>
    </row>
    <row r="448" spans="1:15" s="2" customFormat="1" ht="26.1" customHeight="1" x14ac:dyDescent="0.2">
      <c r="A448" s="99" t="s">
        <v>124</v>
      </c>
      <c r="B448" s="12">
        <v>13</v>
      </c>
      <c r="C448" s="17"/>
      <c r="D448" s="17"/>
      <c r="E448" s="4"/>
      <c r="F448" s="115">
        <f t="shared" ref="F448:G452" si="134">F449</f>
        <v>2301203.06</v>
      </c>
      <c r="G448" s="115">
        <f t="shared" si="134"/>
        <v>901183.18</v>
      </c>
      <c r="H448" s="64">
        <f t="shared" si="118"/>
        <v>-1400019.88</v>
      </c>
      <c r="I448" s="56">
        <f t="shared" si="119"/>
        <v>0.39161393258359389</v>
      </c>
    </row>
    <row r="449" spans="1:9" s="2" customFormat="1" ht="17.25" customHeight="1" x14ac:dyDescent="0.2">
      <c r="A449" s="99" t="s">
        <v>125</v>
      </c>
      <c r="B449" s="12">
        <v>13</v>
      </c>
      <c r="C449" s="30">
        <v>1</v>
      </c>
      <c r="D449" s="17"/>
      <c r="E449" s="4"/>
      <c r="F449" s="115">
        <f t="shared" si="134"/>
        <v>2301203.06</v>
      </c>
      <c r="G449" s="115">
        <f t="shared" si="134"/>
        <v>901183.18</v>
      </c>
      <c r="H449" s="64">
        <f t="shared" si="118"/>
        <v>-1400019.88</v>
      </c>
      <c r="I449" s="56">
        <f t="shared" si="119"/>
        <v>0.39161393258359389</v>
      </c>
    </row>
    <row r="450" spans="1:9" s="2" customFormat="1" ht="24.75" customHeight="1" x14ac:dyDescent="0.2">
      <c r="A450" s="96" t="s">
        <v>23</v>
      </c>
      <c r="B450" s="13">
        <v>13</v>
      </c>
      <c r="C450" s="31">
        <v>1</v>
      </c>
      <c r="D450" s="18" t="s">
        <v>151</v>
      </c>
      <c r="E450" s="5"/>
      <c r="F450" s="109">
        <f t="shared" si="134"/>
        <v>2301203.06</v>
      </c>
      <c r="G450" s="109">
        <f t="shared" si="134"/>
        <v>901183.18</v>
      </c>
      <c r="H450" s="62">
        <f t="shared" si="118"/>
        <v>-1400019.88</v>
      </c>
      <c r="I450" s="54">
        <f t="shared" si="119"/>
        <v>0.39161393258359389</v>
      </c>
    </row>
    <row r="451" spans="1:9" s="2" customFormat="1" ht="21.95" customHeight="1" x14ac:dyDescent="0.2">
      <c r="A451" s="96" t="s">
        <v>126</v>
      </c>
      <c r="B451" s="13">
        <v>13</v>
      </c>
      <c r="C451" s="31">
        <v>1</v>
      </c>
      <c r="D451" s="18" t="s">
        <v>223</v>
      </c>
      <c r="E451" s="5"/>
      <c r="F451" s="109">
        <f t="shared" si="134"/>
        <v>2301203.06</v>
      </c>
      <c r="G451" s="109">
        <f t="shared" si="134"/>
        <v>901183.18</v>
      </c>
      <c r="H451" s="62">
        <f t="shared" si="118"/>
        <v>-1400019.88</v>
      </c>
      <c r="I451" s="54">
        <f t="shared" si="119"/>
        <v>0.39161393258359389</v>
      </c>
    </row>
    <row r="452" spans="1:9" s="45" customFormat="1" ht="14.25" customHeight="1" x14ac:dyDescent="0.2">
      <c r="A452" s="96" t="s">
        <v>127</v>
      </c>
      <c r="B452" s="13">
        <v>13</v>
      </c>
      <c r="C452" s="31">
        <v>1</v>
      </c>
      <c r="D452" s="18" t="s">
        <v>224</v>
      </c>
      <c r="E452" s="5"/>
      <c r="F452" s="109">
        <f t="shared" si="134"/>
        <v>2301203.06</v>
      </c>
      <c r="G452" s="109">
        <f t="shared" si="134"/>
        <v>901183.18</v>
      </c>
      <c r="H452" s="62">
        <f t="shared" si="118"/>
        <v>-1400019.88</v>
      </c>
      <c r="I452" s="54">
        <f t="shared" si="119"/>
        <v>0.39161393258359389</v>
      </c>
    </row>
    <row r="453" spans="1:9" s="2" customFormat="1" ht="13.5" customHeight="1" x14ac:dyDescent="0.2">
      <c r="A453" s="97" t="s">
        <v>128</v>
      </c>
      <c r="B453" s="14">
        <v>13</v>
      </c>
      <c r="C453" s="29">
        <v>1</v>
      </c>
      <c r="D453" s="20" t="s">
        <v>224</v>
      </c>
      <c r="E453" s="16">
        <v>730</v>
      </c>
      <c r="F453" s="110">
        <v>2301203.06</v>
      </c>
      <c r="G453" s="110">
        <v>901183.18</v>
      </c>
      <c r="H453" s="63">
        <f t="shared" si="118"/>
        <v>-1400019.88</v>
      </c>
      <c r="I453" s="55">
        <f t="shared" si="119"/>
        <v>0.39161393258359389</v>
      </c>
    </row>
    <row r="454" spans="1:9" s="2" customFormat="1" ht="38.1" customHeight="1" x14ac:dyDescent="0.2">
      <c r="A454" s="99" t="s">
        <v>129</v>
      </c>
      <c r="B454" s="12">
        <v>14</v>
      </c>
      <c r="C454" s="17"/>
      <c r="D454" s="17"/>
      <c r="E454" s="4"/>
      <c r="F454" s="115">
        <f>F455+F462</f>
        <v>27581961.829999998</v>
      </c>
      <c r="G454" s="115">
        <f>G455+G462</f>
        <v>27085327.129999999</v>
      </c>
      <c r="H454" s="64">
        <f t="shared" si="118"/>
        <v>-496634.69999999925</v>
      </c>
      <c r="I454" s="56">
        <f t="shared" si="119"/>
        <v>0.98199422132983205</v>
      </c>
    </row>
    <row r="455" spans="1:9" s="2" customFormat="1" ht="30" customHeight="1" x14ac:dyDescent="0.2">
      <c r="A455" s="99" t="s">
        <v>130</v>
      </c>
      <c r="B455" s="12">
        <v>14</v>
      </c>
      <c r="C455" s="30">
        <v>1</v>
      </c>
      <c r="D455" s="17"/>
      <c r="E455" s="4"/>
      <c r="F455" s="115">
        <f>F456</f>
        <v>10752000</v>
      </c>
      <c r="G455" s="115">
        <f>G456</f>
        <v>10752000</v>
      </c>
      <c r="H455" s="64">
        <f t="shared" si="118"/>
        <v>0</v>
      </c>
      <c r="I455" s="56">
        <f t="shared" si="119"/>
        <v>1</v>
      </c>
    </row>
    <row r="456" spans="1:9" s="2" customFormat="1" ht="27" customHeight="1" x14ac:dyDescent="0.2">
      <c r="A456" s="96" t="s">
        <v>23</v>
      </c>
      <c r="B456" s="13">
        <v>14</v>
      </c>
      <c r="C456" s="31">
        <v>1</v>
      </c>
      <c r="D456" s="18" t="s">
        <v>151</v>
      </c>
      <c r="E456" s="5"/>
      <c r="F456" s="109">
        <f>F457</f>
        <v>10752000</v>
      </c>
      <c r="G456" s="109">
        <f>G457</f>
        <v>10752000</v>
      </c>
      <c r="H456" s="62">
        <f t="shared" si="118"/>
        <v>0</v>
      </c>
      <c r="I456" s="54">
        <f t="shared" si="119"/>
        <v>1</v>
      </c>
    </row>
    <row r="457" spans="1:9" s="2" customFormat="1" ht="25.5" customHeight="1" x14ac:dyDescent="0.2">
      <c r="A457" s="96" t="s">
        <v>131</v>
      </c>
      <c r="B457" s="13">
        <v>14</v>
      </c>
      <c r="C457" s="31">
        <v>1</v>
      </c>
      <c r="D457" s="18" t="s">
        <v>225</v>
      </c>
      <c r="E457" s="5"/>
      <c r="F457" s="109">
        <f>F458+F460</f>
        <v>10752000</v>
      </c>
      <c r="G457" s="109">
        <f>G458+G460</f>
        <v>10752000</v>
      </c>
      <c r="H457" s="62">
        <f t="shared" si="118"/>
        <v>0</v>
      </c>
      <c r="I457" s="54">
        <f t="shared" si="119"/>
        <v>1</v>
      </c>
    </row>
    <row r="458" spans="1:9" s="45" customFormat="1" ht="28.5" customHeight="1" x14ac:dyDescent="0.2">
      <c r="A458" s="96" t="s">
        <v>132</v>
      </c>
      <c r="B458" s="13">
        <v>14</v>
      </c>
      <c r="C458" s="31">
        <v>1</v>
      </c>
      <c r="D458" s="18" t="s">
        <v>226</v>
      </c>
      <c r="E458" s="5"/>
      <c r="F458" s="109">
        <f>F459</f>
        <v>2294000</v>
      </c>
      <c r="G458" s="109">
        <f>G459</f>
        <v>2294000</v>
      </c>
      <c r="H458" s="62">
        <f t="shared" si="118"/>
        <v>0</v>
      </c>
      <c r="I458" s="54">
        <f t="shared" si="119"/>
        <v>1</v>
      </c>
    </row>
    <row r="459" spans="1:9" s="2" customFormat="1" ht="11.1" customHeight="1" x14ac:dyDescent="0.2">
      <c r="A459" s="97" t="s">
        <v>133</v>
      </c>
      <c r="B459" s="14">
        <v>14</v>
      </c>
      <c r="C459" s="29">
        <v>1</v>
      </c>
      <c r="D459" s="18" t="s">
        <v>226</v>
      </c>
      <c r="E459" s="16">
        <v>510</v>
      </c>
      <c r="F459" s="110">
        <v>2294000</v>
      </c>
      <c r="G459" s="110">
        <v>2294000</v>
      </c>
      <c r="H459" s="63">
        <f t="shared" si="118"/>
        <v>0</v>
      </c>
      <c r="I459" s="55">
        <f t="shared" si="119"/>
        <v>1</v>
      </c>
    </row>
    <row r="460" spans="1:9" s="45" customFormat="1" ht="15.75" customHeight="1" x14ac:dyDescent="0.2">
      <c r="A460" s="96" t="s">
        <v>134</v>
      </c>
      <c r="B460" s="13">
        <v>14</v>
      </c>
      <c r="C460" s="31">
        <v>1</v>
      </c>
      <c r="D460" s="18" t="s">
        <v>227</v>
      </c>
      <c r="E460" s="5"/>
      <c r="F460" s="109">
        <f>F461</f>
        <v>8458000</v>
      </c>
      <c r="G460" s="109">
        <f>G461</f>
        <v>8458000</v>
      </c>
      <c r="H460" s="62">
        <f t="shared" si="118"/>
        <v>0</v>
      </c>
      <c r="I460" s="54">
        <f t="shared" si="119"/>
        <v>1</v>
      </c>
    </row>
    <row r="461" spans="1:9" s="2" customFormat="1" ht="13.5" customHeight="1" x14ac:dyDescent="0.2">
      <c r="A461" s="97" t="s">
        <v>133</v>
      </c>
      <c r="B461" s="14">
        <v>14</v>
      </c>
      <c r="C461" s="29">
        <v>1</v>
      </c>
      <c r="D461" s="20" t="s">
        <v>227</v>
      </c>
      <c r="E461" s="16">
        <v>510</v>
      </c>
      <c r="F461" s="110">
        <v>8458000</v>
      </c>
      <c r="G461" s="110">
        <v>8458000</v>
      </c>
      <c r="H461" s="63">
        <f t="shared" si="118"/>
        <v>0</v>
      </c>
      <c r="I461" s="55">
        <f t="shared" si="119"/>
        <v>1</v>
      </c>
    </row>
    <row r="462" spans="1:9" s="2" customFormat="1" ht="18" customHeight="1" x14ac:dyDescent="0.2">
      <c r="A462" s="99" t="s">
        <v>135</v>
      </c>
      <c r="B462" s="77">
        <v>14</v>
      </c>
      <c r="C462" s="78">
        <v>3</v>
      </c>
      <c r="D462" s="17"/>
      <c r="E462" s="4"/>
      <c r="F462" s="115">
        <f>F463+F467+F476+F482</f>
        <v>16829961.829999998</v>
      </c>
      <c r="G462" s="115">
        <f>G463+G467+G476+G482</f>
        <v>16333327.129999999</v>
      </c>
      <c r="H462" s="64">
        <f t="shared" si="118"/>
        <v>-496634.69999999925</v>
      </c>
      <c r="I462" s="56">
        <f t="shared" si="119"/>
        <v>0.97049103824378669</v>
      </c>
    </row>
    <row r="463" spans="1:9" s="2" customFormat="1" ht="25.5" customHeight="1" x14ac:dyDescent="0.2">
      <c r="A463" s="96" t="s">
        <v>274</v>
      </c>
      <c r="B463" s="13">
        <v>14</v>
      </c>
      <c r="C463" s="31">
        <v>3</v>
      </c>
      <c r="D463" s="18" t="s">
        <v>180</v>
      </c>
      <c r="E463" s="5"/>
      <c r="F463" s="109">
        <f t="shared" ref="F463:G465" si="135">F464</f>
        <v>1024223.4</v>
      </c>
      <c r="G463" s="109">
        <f t="shared" si="135"/>
        <v>1024223.4</v>
      </c>
      <c r="H463" s="62">
        <f t="shared" si="118"/>
        <v>0</v>
      </c>
      <c r="I463" s="54">
        <f t="shared" si="119"/>
        <v>1</v>
      </c>
    </row>
    <row r="464" spans="1:9" s="2" customFormat="1" ht="35.25" customHeight="1" x14ac:dyDescent="0.2">
      <c r="A464" s="96" t="s">
        <v>60</v>
      </c>
      <c r="B464" s="13">
        <v>14</v>
      </c>
      <c r="C464" s="31">
        <v>3</v>
      </c>
      <c r="D464" s="18" t="s">
        <v>173</v>
      </c>
      <c r="E464" s="5"/>
      <c r="F464" s="109">
        <f>F465</f>
        <v>1024223.4</v>
      </c>
      <c r="G464" s="109">
        <f>G465</f>
        <v>1024223.4</v>
      </c>
      <c r="H464" s="62">
        <f t="shared" si="118"/>
        <v>0</v>
      </c>
      <c r="I464" s="54">
        <f t="shared" si="119"/>
        <v>1</v>
      </c>
    </row>
    <row r="465" spans="1:19" s="45" customFormat="1" ht="15" customHeight="1" x14ac:dyDescent="0.2">
      <c r="A465" s="96" t="s">
        <v>61</v>
      </c>
      <c r="B465" s="13">
        <v>14</v>
      </c>
      <c r="C465" s="31">
        <v>3</v>
      </c>
      <c r="D465" s="18" t="s">
        <v>174</v>
      </c>
      <c r="E465" s="5"/>
      <c r="F465" s="109">
        <f t="shared" si="135"/>
        <v>1024223.4</v>
      </c>
      <c r="G465" s="109">
        <f t="shared" si="135"/>
        <v>1024223.4</v>
      </c>
      <c r="H465" s="62">
        <f t="shared" si="118"/>
        <v>0</v>
      </c>
      <c r="I465" s="54">
        <f t="shared" si="119"/>
        <v>1</v>
      </c>
    </row>
    <row r="466" spans="1:19" s="2" customFormat="1" ht="16.5" customHeight="1" x14ac:dyDescent="0.2">
      <c r="A466" s="97" t="s">
        <v>62</v>
      </c>
      <c r="B466" s="14">
        <v>14</v>
      </c>
      <c r="C466" s="29">
        <v>3</v>
      </c>
      <c r="D466" s="20" t="s">
        <v>174</v>
      </c>
      <c r="E466" s="16">
        <v>540</v>
      </c>
      <c r="F466" s="110">
        <v>1024223.4</v>
      </c>
      <c r="G466" s="110">
        <v>1024223.4</v>
      </c>
      <c r="H466" s="63">
        <f t="shared" si="118"/>
        <v>0</v>
      </c>
      <c r="I466" s="55">
        <f t="shared" si="119"/>
        <v>1</v>
      </c>
    </row>
    <row r="467" spans="1:19" s="2" customFormat="1" ht="26.25" customHeight="1" x14ac:dyDescent="0.2">
      <c r="A467" s="96" t="s">
        <v>270</v>
      </c>
      <c r="B467" s="13">
        <v>14</v>
      </c>
      <c r="C467" s="31">
        <v>3</v>
      </c>
      <c r="D467" s="18" t="s">
        <v>156</v>
      </c>
      <c r="E467" s="5"/>
      <c r="F467" s="109">
        <f>F468+F471</f>
        <v>7301555.9199999999</v>
      </c>
      <c r="G467" s="109">
        <f>G468+G471</f>
        <v>6815721.2199999997</v>
      </c>
      <c r="H467" s="62">
        <f t="shared" si="118"/>
        <v>-485834.70000000019</v>
      </c>
      <c r="I467" s="54">
        <f t="shared" si="119"/>
        <v>0.9334614833710676</v>
      </c>
    </row>
    <row r="468" spans="1:19" s="2" customFormat="1" ht="18" customHeight="1" x14ac:dyDescent="0.2">
      <c r="A468" s="96" t="s">
        <v>136</v>
      </c>
      <c r="B468" s="13">
        <v>14</v>
      </c>
      <c r="C468" s="31">
        <v>3</v>
      </c>
      <c r="D468" s="18" t="s">
        <v>228</v>
      </c>
      <c r="E468" s="5"/>
      <c r="F468" s="109">
        <f>F469</f>
        <v>100000</v>
      </c>
      <c r="G468" s="109">
        <f>G469</f>
        <v>100000</v>
      </c>
      <c r="H468" s="62">
        <f t="shared" si="118"/>
        <v>0</v>
      </c>
      <c r="I468" s="54">
        <f t="shared" si="119"/>
        <v>1</v>
      </c>
    </row>
    <row r="469" spans="1:19" s="45" customFormat="1" ht="30" customHeight="1" x14ac:dyDescent="0.2">
      <c r="A469" s="96" t="s">
        <v>137</v>
      </c>
      <c r="B469" s="13">
        <v>14</v>
      </c>
      <c r="C469" s="31">
        <v>3</v>
      </c>
      <c r="D469" s="18" t="s">
        <v>229</v>
      </c>
      <c r="E469" s="5"/>
      <c r="F469" s="109">
        <f>F470</f>
        <v>100000</v>
      </c>
      <c r="G469" s="109">
        <f>G470</f>
        <v>100000</v>
      </c>
      <c r="H469" s="62">
        <f t="shared" si="118"/>
        <v>0</v>
      </c>
      <c r="I469" s="54">
        <f t="shared" si="119"/>
        <v>1</v>
      </c>
    </row>
    <row r="470" spans="1:19" s="2" customFormat="1" ht="15.75" customHeight="1" x14ac:dyDescent="0.2">
      <c r="A470" s="97" t="s">
        <v>62</v>
      </c>
      <c r="B470" s="14">
        <v>14</v>
      </c>
      <c r="C470" s="29">
        <v>3</v>
      </c>
      <c r="D470" s="20" t="s">
        <v>229</v>
      </c>
      <c r="E470" s="16">
        <v>540</v>
      </c>
      <c r="F470" s="110">
        <v>100000</v>
      </c>
      <c r="G470" s="110">
        <v>100000</v>
      </c>
      <c r="H470" s="63">
        <f t="shared" si="118"/>
        <v>0</v>
      </c>
      <c r="I470" s="55">
        <f t="shared" si="119"/>
        <v>1</v>
      </c>
    </row>
    <row r="471" spans="1:19" s="2" customFormat="1" ht="27.75" customHeight="1" x14ac:dyDescent="0.2">
      <c r="A471" s="96" t="s">
        <v>31</v>
      </c>
      <c r="B471" s="13">
        <v>14</v>
      </c>
      <c r="C471" s="31">
        <v>3</v>
      </c>
      <c r="D471" s="18" t="s">
        <v>157</v>
      </c>
      <c r="E471" s="5"/>
      <c r="F471" s="109">
        <f>F472+F474</f>
        <v>7201555.9199999999</v>
      </c>
      <c r="G471" s="109">
        <f>G472+G474</f>
        <v>6715721.2199999997</v>
      </c>
      <c r="H471" s="62">
        <f t="shared" si="118"/>
        <v>-485834.70000000019</v>
      </c>
      <c r="I471" s="54">
        <f t="shared" si="119"/>
        <v>0.93253753697159369</v>
      </c>
    </row>
    <row r="472" spans="1:19" s="45" customFormat="1" ht="27.75" customHeight="1" x14ac:dyDescent="0.2">
      <c r="A472" s="96" t="s">
        <v>67</v>
      </c>
      <c r="B472" s="13">
        <v>14</v>
      </c>
      <c r="C472" s="31">
        <v>3</v>
      </c>
      <c r="D472" s="18" t="s">
        <v>178</v>
      </c>
      <c r="E472" s="5"/>
      <c r="F472" s="109">
        <f>F473</f>
        <v>7139055.9199999999</v>
      </c>
      <c r="G472" s="109">
        <f>G473</f>
        <v>6653221.2199999997</v>
      </c>
      <c r="H472" s="62">
        <f t="shared" si="118"/>
        <v>-485834.70000000019</v>
      </c>
      <c r="I472" s="54">
        <f t="shared" si="119"/>
        <v>0.93194692611400642</v>
      </c>
    </row>
    <row r="473" spans="1:19" s="2" customFormat="1" ht="13.5" customHeight="1" x14ac:dyDescent="0.2">
      <c r="A473" s="97" t="s">
        <v>49</v>
      </c>
      <c r="B473" s="14">
        <v>14</v>
      </c>
      <c r="C473" s="29">
        <v>3</v>
      </c>
      <c r="D473" s="20" t="s">
        <v>178</v>
      </c>
      <c r="E473" s="16">
        <v>520</v>
      </c>
      <c r="F473" s="110">
        <v>7139055.9199999999</v>
      </c>
      <c r="G473" s="110">
        <v>6653221.2199999997</v>
      </c>
      <c r="H473" s="63">
        <f t="shared" si="118"/>
        <v>-485834.70000000019</v>
      </c>
      <c r="I473" s="55">
        <f t="shared" si="119"/>
        <v>0.93194692611400642</v>
      </c>
    </row>
    <row r="474" spans="1:19" s="2" customFormat="1" ht="24.75" customHeight="1" x14ac:dyDescent="0.2">
      <c r="A474" s="96" t="s">
        <v>371</v>
      </c>
      <c r="B474" s="13">
        <v>14</v>
      </c>
      <c r="C474" s="31">
        <v>3</v>
      </c>
      <c r="D474" s="18" t="s">
        <v>370</v>
      </c>
      <c r="E474" s="5"/>
      <c r="F474" s="109">
        <f>F475</f>
        <v>62500</v>
      </c>
      <c r="G474" s="109">
        <f>G475</f>
        <v>62500</v>
      </c>
      <c r="H474" s="63">
        <f t="shared" ref="H474:H475" si="136">G474-F474</f>
        <v>0</v>
      </c>
      <c r="I474" s="55">
        <f t="shared" ref="I474:I475" si="137">G474/F474</f>
        <v>1</v>
      </c>
    </row>
    <row r="475" spans="1:19" s="2" customFormat="1" ht="13.5" customHeight="1" x14ac:dyDescent="0.2">
      <c r="A475" s="97" t="s">
        <v>62</v>
      </c>
      <c r="B475" s="14">
        <v>14</v>
      </c>
      <c r="C475" s="29">
        <v>3</v>
      </c>
      <c r="D475" s="20" t="s">
        <v>370</v>
      </c>
      <c r="E475" s="16">
        <v>540</v>
      </c>
      <c r="F475" s="110">
        <v>62500</v>
      </c>
      <c r="G475" s="110">
        <v>62500</v>
      </c>
      <c r="H475" s="63">
        <f t="shared" si="136"/>
        <v>0</v>
      </c>
      <c r="I475" s="55">
        <f t="shared" si="137"/>
        <v>1</v>
      </c>
    </row>
    <row r="476" spans="1:19" s="2" customFormat="1" ht="26.25" customHeight="1" x14ac:dyDescent="0.2">
      <c r="A476" s="96" t="s">
        <v>23</v>
      </c>
      <c r="B476" s="13">
        <v>14</v>
      </c>
      <c r="C476" s="31">
        <v>3</v>
      </c>
      <c r="D476" s="18" t="s">
        <v>151</v>
      </c>
      <c r="E476" s="5"/>
      <c r="F476" s="109">
        <f t="shared" ref="F476:G480" si="138">F477</f>
        <v>6784324.5099999998</v>
      </c>
      <c r="G476" s="109">
        <f t="shared" si="138"/>
        <v>6784324.5099999998</v>
      </c>
      <c r="H476" s="62">
        <f t="shared" si="118"/>
        <v>0</v>
      </c>
      <c r="I476" s="54">
        <f t="shared" si="119"/>
        <v>1</v>
      </c>
    </row>
    <row r="477" spans="1:19" s="2" customFormat="1" ht="27.75" customHeight="1" x14ac:dyDescent="0.2">
      <c r="A477" s="96" t="s">
        <v>131</v>
      </c>
      <c r="B477" s="13">
        <v>14</v>
      </c>
      <c r="C477" s="31">
        <v>3</v>
      </c>
      <c r="D477" s="18" t="s">
        <v>225</v>
      </c>
      <c r="E477" s="5"/>
      <c r="F477" s="109">
        <f>F478+F480</f>
        <v>6784324.5099999998</v>
      </c>
      <c r="G477" s="109">
        <f>G478+G480</f>
        <v>6784324.5099999998</v>
      </c>
      <c r="H477" s="62">
        <f t="shared" si="118"/>
        <v>0</v>
      </c>
      <c r="I477" s="54">
        <f t="shared" si="119"/>
        <v>1</v>
      </c>
      <c r="R477" s="2" t="s">
        <v>314</v>
      </c>
    </row>
    <row r="478" spans="1:19" s="2" customFormat="1" ht="27" customHeight="1" x14ac:dyDescent="0.2">
      <c r="A478" s="93" t="s">
        <v>304</v>
      </c>
      <c r="B478" s="13">
        <v>14</v>
      </c>
      <c r="C478" s="31">
        <v>3</v>
      </c>
      <c r="D478" s="18" t="s">
        <v>305</v>
      </c>
      <c r="E478" s="5"/>
      <c r="F478" s="109">
        <f>F479</f>
        <v>5887085</v>
      </c>
      <c r="G478" s="109">
        <f>G479</f>
        <v>5887085</v>
      </c>
      <c r="H478" s="62">
        <f t="shared" si="118"/>
        <v>0</v>
      </c>
      <c r="I478" s="54">
        <f t="shared" si="119"/>
        <v>1</v>
      </c>
    </row>
    <row r="479" spans="1:19" s="2" customFormat="1" ht="17.25" customHeight="1" x14ac:dyDescent="0.2">
      <c r="A479" s="97" t="s">
        <v>62</v>
      </c>
      <c r="B479" s="14">
        <v>14</v>
      </c>
      <c r="C479" s="29">
        <v>3</v>
      </c>
      <c r="D479" s="20" t="s">
        <v>305</v>
      </c>
      <c r="E479" s="76">
        <v>540</v>
      </c>
      <c r="F479" s="110">
        <v>5887085</v>
      </c>
      <c r="G479" s="110">
        <v>5887085</v>
      </c>
      <c r="H479" s="62">
        <f t="shared" si="118"/>
        <v>0</v>
      </c>
      <c r="I479" s="54">
        <f t="shared" si="119"/>
        <v>1</v>
      </c>
      <c r="R479" s="2" t="s">
        <v>314</v>
      </c>
    </row>
    <row r="480" spans="1:19" s="2" customFormat="1" ht="37.5" customHeight="1" x14ac:dyDescent="0.2">
      <c r="A480" s="96" t="s">
        <v>316</v>
      </c>
      <c r="B480" s="13">
        <v>14</v>
      </c>
      <c r="C480" s="31">
        <v>3</v>
      </c>
      <c r="D480" s="18" t="s">
        <v>315</v>
      </c>
      <c r="E480" s="5"/>
      <c r="F480" s="109">
        <f t="shared" si="138"/>
        <v>897239.51</v>
      </c>
      <c r="G480" s="109">
        <f t="shared" si="138"/>
        <v>897239.51</v>
      </c>
      <c r="H480" s="62">
        <f t="shared" ref="H480:H482" si="139">G480-F480</f>
        <v>0</v>
      </c>
      <c r="I480" s="54">
        <f t="shared" ref="I480:I482" si="140">G480/F480</f>
        <v>1</v>
      </c>
      <c r="P480" s="2" t="s">
        <v>314</v>
      </c>
      <c r="S480" s="2" t="s">
        <v>314</v>
      </c>
    </row>
    <row r="481" spans="1:9" s="2" customFormat="1" ht="11.1" customHeight="1" x14ac:dyDescent="0.2">
      <c r="A481" s="97" t="s">
        <v>62</v>
      </c>
      <c r="B481" s="14">
        <v>14</v>
      </c>
      <c r="C481" s="29">
        <v>3</v>
      </c>
      <c r="D481" s="20" t="s">
        <v>315</v>
      </c>
      <c r="E481" s="16">
        <v>540</v>
      </c>
      <c r="F481" s="110">
        <v>897239.51</v>
      </c>
      <c r="G481" s="110">
        <v>897239.51</v>
      </c>
      <c r="H481" s="63">
        <f t="shared" si="139"/>
        <v>0</v>
      </c>
      <c r="I481" s="55">
        <f t="shared" si="140"/>
        <v>1</v>
      </c>
    </row>
    <row r="482" spans="1:9" s="2" customFormat="1" ht="14.25" customHeight="1" x14ac:dyDescent="0.2">
      <c r="A482" s="93" t="s">
        <v>306</v>
      </c>
      <c r="B482" s="13">
        <v>14</v>
      </c>
      <c r="C482" s="31">
        <v>3</v>
      </c>
      <c r="D482" s="18" t="s">
        <v>307</v>
      </c>
      <c r="E482" s="73"/>
      <c r="F482" s="109">
        <f>F483</f>
        <v>1719858</v>
      </c>
      <c r="G482" s="109">
        <f>G483</f>
        <v>1709058</v>
      </c>
      <c r="H482" s="63">
        <f t="shared" si="139"/>
        <v>-10800</v>
      </c>
      <c r="I482" s="55">
        <f t="shared" si="140"/>
        <v>0.99372041180143944</v>
      </c>
    </row>
    <row r="483" spans="1:9" s="2" customFormat="1" ht="11.1" customHeight="1" x14ac:dyDescent="0.2">
      <c r="A483" s="97" t="s">
        <v>62</v>
      </c>
      <c r="B483" s="14">
        <v>14</v>
      </c>
      <c r="C483" s="29">
        <v>3</v>
      </c>
      <c r="D483" s="20" t="s">
        <v>307</v>
      </c>
      <c r="E483" s="16">
        <v>540</v>
      </c>
      <c r="F483" s="110">
        <v>1719858</v>
      </c>
      <c r="G483" s="110">
        <v>1709058</v>
      </c>
      <c r="H483" s="63">
        <f t="shared" si="118"/>
        <v>-10800</v>
      </c>
      <c r="I483" s="55">
        <f t="shared" si="119"/>
        <v>0.99372041180143944</v>
      </c>
    </row>
    <row r="484" spans="1:9" s="6" customFormat="1" ht="15.95" customHeight="1" x14ac:dyDescent="0.25">
      <c r="A484" s="102" t="s">
        <v>138</v>
      </c>
      <c r="B484" s="3" t="s">
        <v>139</v>
      </c>
      <c r="C484" s="17" t="s">
        <v>139</v>
      </c>
      <c r="D484" s="27" t="s">
        <v>139</v>
      </c>
      <c r="E484" s="7" t="s">
        <v>139</v>
      </c>
      <c r="F484" s="64">
        <f>F14+F87+F91+F99+F131+F192+F355+F376+F439+F448+F454</f>
        <v>969020115.17000008</v>
      </c>
      <c r="G484" s="64">
        <f>G14+G87+G91+G99+G131+G192+G355+G376+G439+G448+G454</f>
        <v>924440332.53000009</v>
      </c>
      <c r="H484" s="64">
        <f t="shared" si="118"/>
        <v>-44579782.639999986</v>
      </c>
      <c r="I484" s="56">
        <f t="shared" si="119"/>
        <v>0.95399498736702781</v>
      </c>
    </row>
  </sheetData>
  <mergeCells count="2">
    <mergeCell ref="B8:I8"/>
    <mergeCell ref="A9:I9"/>
  </mergeCells>
  <pageMargins left="0.78740157480314965" right="0" top="0.39370078740157483" bottom="0.39370078740157483" header="0.39370078740157483" footer="0.39370078740157483"/>
  <pageSetup scale="60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5"/>
  <sheetViews>
    <sheetView tabSelected="1" workbookViewId="0">
      <selection activeCell="G2" sqref="G2:G6"/>
    </sheetView>
  </sheetViews>
  <sheetFormatPr defaultRowHeight="11.25" x14ac:dyDescent="0.2"/>
  <cols>
    <col min="1" max="1" width="65.6640625" customWidth="1"/>
    <col min="2" max="2" width="8.33203125" customWidth="1"/>
    <col min="3" max="3" width="5.33203125" customWidth="1"/>
    <col min="4" max="4" width="4.5" customWidth="1"/>
    <col min="5" max="5" width="17.1640625" customWidth="1"/>
    <col min="6" max="6" width="7" customWidth="1"/>
    <col min="7" max="7" width="17.33203125" customWidth="1"/>
    <col min="8" max="8" width="17.6640625" customWidth="1"/>
    <col min="9" max="9" width="16.1640625" customWidth="1"/>
    <col min="10" max="10" width="10.83203125" customWidth="1"/>
  </cols>
  <sheetData>
    <row r="1" spans="1:10" ht="15.75" x14ac:dyDescent="0.25">
      <c r="A1" s="1"/>
      <c r="B1" s="1"/>
      <c r="C1" s="1"/>
      <c r="D1" s="1"/>
      <c r="E1" s="66"/>
      <c r="F1" s="1"/>
      <c r="G1" s="70" t="s">
        <v>236</v>
      </c>
      <c r="H1" s="66"/>
      <c r="I1" s="1"/>
      <c r="J1" s="1"/>
    </row>
    <row r="2" spans="1:10" ht="15.75" x14ac:dyDescent="0.2">
      <c r="A2" s="1"/>
      <c r="B2" s="1"/>
      <c r="C2" s="1"/>
      <c r="D2" s="1"/>
      <c r="E2" s="66"/>
      <c r="F2" s="1"/>
      <c r="G2" s="136" t="s">
        <v>376</v>
      </c>
      <c r="H2" s="66"/>
      <c r="I2" s="1"/>
      <c r="J2" s="1"/>
    </row>
    <row r="3" spans="1:10" ht="15.75" x14ac:dyDescent="0.2">
      <c r="A3" s="1"/>
      <c r="B3" s="1"/>
      <c r="C3" s="1"/>
      <c r="D3" s="1"/>
      <c r="E3" s="66"/>
      <c r="F3" s="1"/>
      <c r="G3" s="137" t="s">
        <v>377</v>
      </c>
      <c r="H3" s="66"/>
      <c r="I3" s="1"/>
      <c r="J3" s="1"/>
    </row>
    <row r="4" spans="1:10" ht="15.75" x14ac:dyDescent="0.2">
      <c r="A4" s="1"/>
      <c r="B4" s="1"/>
      <c r="C4" s="1"/>
      <c r="D4" s="1"/>
      <c r="E4" s="66"/>
      <c r="F4" s="1"/>
      <c r="G4" s="137" t="s">
        <v>378</v>
      </c>
      <c r="H4" s="66"/>
      <c r="I4" s="1"/>
      <c r="J4" s="1"/>
    </row>
    <row r="5" spans="1:10" ht="15.75" x14ac:dyDescent="0.2">
      <c r="A5" s="1"/>
      <c r="B5" s="1"/>
      <c r="C5" s="1"/>
      <c r="D5" s="1"/>
      <c r="E5" s="66"/>
      <c r="F5" s="1"/>
      <c r="G5" s="137" t="s">
        <v>256</v>
      </c>
      <c r="H5" s="66"/>
      <c r="I5" s="1"/>
      <c r="J5" s="1"/>
    </row>
    <row r="6" spans="1:10" ht="15.75" x14ac:dyDescent="0.2">
      <c r="A6" s="1"/>
      <c r="B6" s="1"/>
      <c r="C6" s="1"/>
      <c r="D6" s="1"/>
      <c r="E6" s="66"/>
      <c r="F6" s="1"/>
      <c r="G6" s="137" t="s">
        <v>313</v>
      </c>
      <c r="H6" s="66"/>
      <c r="I6" s="1"/>
      <c r="J6" s="1"/>
    </row>
    <row r="7" spans="1:10" ht="15.75" x14ac:dyDescent="0.25">
      <c r="A7" s="1"/>
      <c r="B7" s="1"/>
      <c r="C7" s="135"/>
      <c r="D7" s="135"/>
      <c r="E7" s="135"/>
      <c r="F7" s="135"/>
      <c r="G7" s="135"/>
      <c r="H7" s="135"/>
      <c r="I7" s="135"/>
      <c r="J7" s="135"/>
    </row>
    <row r="8" spans="1:10" ht="15.75" x14ac:dyDescent="0.25">
      <c r="A8" s="135" t="s">
        <v>372</v>
      </c>
      <c r="B8" s="135"/>
      <c r="C8" s="135"/>
      <c r="D8" s="135"/>
      <c r="E8" s="135"/>
      <c r="F8" s="135"/>
      <c r="G8" s="135"/>
      <c r="H8" s="135"/>
      <c r="I8" s="135"/>
      <c r="J8" s="135"/>
    </row>
    <row r="9" spans="1:10" x14ac:dyDescent="0.2">
      <c r="A9" s="1"/>
      <c r="B9" s="1"/>
      <c r="C9" s="1"/>
      <c r="D9" s="1"/>
      <c r="E9" s="66"/>
      <c r="F9" s="1"/>
      <c r="G9" s="66"/>
      <c r="H9" s="66"/>
      <c r="I9" s="1"/>
      <c r="J9" s="1"/>
    </row>
    <row r="10" spans="1:10" ht="77.25" customHeight="1" x14ac:dyDescent="0.2">
      <c r="A10" s="98" t="s">
        <v>0</v>
      </c>
      <c r="B10" s="33" t="s">
        <v>373</v>
      </c>
      <c r="C10" s="33" t="s">
        <v>1</v>
      </c>
      <c r="D10" s="33" t="s">
        <v>140</v>
      </c>
      <c r="E10" s="69" t="s">
        <v>2</v>
      </c>
      <c r="F10" s="35" t="s">
        <v>232</v>
      </c>
      <c r="G10" s="34" t="s">
        <v>230</v>
      </c>
      <c r="H10" s="34" t="s">
        <v>231</v>
      </c>
      <c r="I10" s="34" t="s">
        <v>233</v>
      </c>
      <c r="J10" s="34" t="s">
        <v>234</v>
      </c>
    </row>
    <row r="11" spans="1:10" ht="12" x14ac:dyDescent="0.2">
      <c r="A11" s="72">
        <v>1</v>
      </c>
      <c r="B11" s="72"/>
      <c r="C11" s="48">
        <v>2</v>
      </c>
      <c r="D11" s="111">
        <v>3</v>
      </c>
      <c r="E11" s="71">
        <v>4</v>
      </c>
      <c r="F11" s="48">
        <v>5</v>
      </c>
      <c r="G11" s="67">
        <v>6</v>
      </c>
      <c r="H11" s="68">
        <v>7</v>
      </c>
      <c r="I11" s="111">
        <v>8</v>
      </c>
      <c r="J11" s="111">
        <v>9</v>
      </c>
    </row>
    <row r="12" spans="1:10" ht="19.5" customHeight="1" x14ac:dyDescent="0.2">
      <c r="A12" s="112" t="s">
        <v>3</v>
      </c>
      <c r="B12" s="130" t="s">
        <v>374</v>
      </c>
      <c r="C12" s="3"/>
      <c r="D12" s="17"/>
      <c r="E12" s="25"/>
      <c r="F12" s="21"/>
      <c r="G12" s="58">
        <f>G13+G80+G84+G92+G117+G173+G336+G357+G420+G429+G435</f>
        <v>969020115.17000008</v>
      </c>
      <c r="H12" s="58">
        <f>H13+H80+H84+H92+H117+H173+H336+H357+H420+H429+H435</f>
        <v>924440332.53000009</v>
      </c>
      <c r="I12" s="59">
        <f>H12-G12</f>
        <v>-44579782.639999986</v>
      </c>
      <c r="J12" s="50">
        <f>H12/G12</f>
        <v>0.95399498736702781</v>
      </c>
    </row>
    <row r="13" spans="1:10" ht="20.25" customHeight="1" x14ac:dyDescent="0.2">
      <c r="A13" s="112" t="s">
        <v>4</v>
      </c>
      <c r="B13" s="130" t="s">
        <v>374</v>
      </c>
      <c r="C13" s="8">
        <v>1</v>
      </c>
      <c r="D13" s="23"/>
      <c r="E13" s="25"/>
      <c r="F13" s="22"/>
      <c r="G13" s="58">
        <f>G14+G23+G49+G65+G68+G46</f>
        <v>52289761.200000003</v>
      </c>
      <c r="H13" s="58">
        <f>H14+H23+H49+H65+H68+H46</f>
        <v>49270645.690000013</v>
      </c>
      <c r="I13" s="58">
        <f t="shared" ref="I13:I88" si="0">H13-G13</f>
        <v>-3019115.5099999905</v>
      </c>
      <c r="J13" s="51">
        <f t="shared" ref="J13:J88" si="1">H13/G13</f>
        <v>0.94226182256881319</v>
      </c>
    </row>
    <row r="14" spans="1:10" ht="37.5" customHeight="1" x14ac:dyDescent="0.2">
      <c r="A14" s="95" t="s">
        <v>8</v>
      </c>
      <c r="B14" s="130" t="s">
        <v>374</v>
      </c>
      <c r="C14" s="8">
        <v>1</v>
      </c>
      <c r="D14" s="132">
        <v>3</v>
      </c>
      <c r="E14" s="44"/>
      <c r="F14" s="42"/>
      <c r="G14" s="58">
        <f>G15+G19</f>
        <v>1892887.24</v>
      </c>
      <c r="H14" s="58">
        <f>H15+H19</f>
        <v>1768442.5599999998</v>
      </c>
      <c r="I14" s="58">
        <f t="shared" si="0"/>
        <v>-124444.68000000017</v>
      </c>
      <c r="J14" s="51">
        <f t="shared" si="1"/>
        <v>0.93425668609821677</v>
      </c>
    </row>
    <row r="15" spans="1:10" ht="21.75" customHeight="1" x14ac:dyDescent="0.2">
      <c r="A15" s="96" t="s">
        <v>9</v>
      </c>
      <c r="B15" s="130" t="s">
        <v>374</v>
      </c>
      <c r="C15" s="9">
        <v>1</v>
      </c>
      <c r="D15" s="31">
        <v>3</v>
      </c>
      <c r="E15" s="18" t="s">
        <v>142</v>
      </c>
      <c r="F15" s="46"/>
      <c r="G15" s="62">
        <f>G16+G17+G18</f>
        <v>1872948.58</v>
      </c>
      <c r="H15" s="62">
        <f>H16+H17+H18</f>
        <v>1748503.9</v>
      </c>
      <c r="I15" s="62">
        <f t="shared" si="0"/>
        <v>-124444.68000000017</v>
      </c>
      <c r="J15" s="54">
        <f t="shared" si="1"/>
        <v>0.93355680912500005</v>
      </c>
    </row>
    <row r="16" spans="1:10" ht="19.5" customHeight="1" x14ac:dyDescent="0.2">
      <c r="A16" s="97" t="s">
        <v>7</v>
      </c>
      <c r="B16" s="133" t="s">
        <v>374</v>
      </c>
      <c r="C16" s="11">
        <v>1</v>
      </c>
      <c r="D16" s="29">
        <v>3</v>
      </c>
      <c r="E16" s="20" t="s">
        <v>142</v>
      </c>
      <c r="F16" s="16">
        <v>120</v>
      </c>
      <c r="G16" s="110">
        <v>767822.28</v>
      </c>
      <c r="H16" s="110">
        <v>721976.3</v>
      </c>
      <c r="I16" s="63">
        <f t="shared" si="0"/>
        <v>-45845.979999999981</v>
      </c>
      <c r="J16" s="55">
        <f t="shared" si="1"/>
        <v>0.94029089648193076</v>
      </c>
    </row>
    <row r="17" spans="1:10" ht="27.75" customHeight="1" x14ac:dyDescent="0.2">
      <c r="A17" s="97" t="s">
        <v>11</v>
      </c>
      <c r="B17" s="133" t="s">
        <v>374</v>
      </c>
      <c r="C17" s="11">
        <v>1</v>
      </c>
      <c r="D17" s="29">
        <v>3</v>
      </c>
      <c r="E17" s="20" t="s">
        <v>142</v>
      </c>
      <c r="F17" s="16">
        <v>240</v>
      </c>
      <c r="G17" s="110">
        <v>800061</v>
      </c>
      <c r="H17" s="110">
        <v>721462.6</v>
      </c>
      <c r="I17" s="63">
        <f t="shared" si="0"/>
        <v>-78598.400000000023</v>
      </c>
      <c r="J17" s="55">
        <f t="shared" si="1"/>
        <v>0.90175949083882356</v>
      </c>
    </row>
    <row r="18" spans="1:10" ht="26.25" customHeight="1" x14ac:dyDescent="0.2">
      <c r="A18" s="92" t="s">
        <v>263</v>
      </c>
      <c r="B18" s="133" t="s">
        <v>374</v>
      </c>
      <c r="C18" s="11">
        <v>1</v>
      </c>
      <c r="D18" s="29">
        <v>3</v>
      </c>
      <c r="E18" s="20" t="s">
        <v>142</v>
      </c>
      <c r="F18" s="73">
        <v>830</v>
      </c>
      <c r="G18" s="110">
        <v>305065.3</v>
      </c>
      <c r="H18" s="110">
        <v>305065</v>
      </c>
      <c r="I18" s="63">
        <f t="shared" si="0"/>
        <v>-0.29999999998835847</v>
      </c>
      <c r="J18" s="55">
        <f t="shared" si="1"/>
        <v>0.99999901660398616</v>
      </c>
    </row>
    <row r="19" spans="1:10" ht="30" customHeight="1" x14ac:dyDescent="0.2">
      <c r="A19" s="93" t="s">
        <v>23</v>
      </c>
      <c r="B19" s="130" t="s">
        <v>374</v>
      </c>
      <c r="C19" s="9">
        <v>1</v>
      </c>
      <c r="D19" s="31">
        <v>3</v>
      </c>
      <c r="E19" s="18" t="s">
        <v>151</v>
      </c>
      <c r="F19" s="73"/>
      <c r="G19" s="110">
        <f t="shared" ref="G19:H21" si="2">G20</f>
        <v>19938.66</v>
      </c>
      <c r="H19" s="110">
        <f t="shared" si="2"/>
        <v>19938.66</v>
      </c>
      <c r="I19" s="63">
        <f t="shared" si="0"/>
        <v>0</v>
      </c>
      <c r="J19" s="55">
        <f t="shared" si="1"/>
        <v>1</v>
      </c>
    </row>
    <row r="20" spans="1:10" ht="27.75" customHeight="1" x14ac:dyDescent="0.2">
      <c r="A20" s="94" t="s">
        <v>131</v>
      </c>
      <c r="B20" s="130" t="s">
        <v>374</v>
      </c>
      <c r="C20" s="9">
        <v>1</v>
      </c>
      <c r="D20" s="31">
        <v>3</v>
      </c>
      <c r="E20" s="18" t="s">
        <v>225</v>
      </c>
      <c r="F20" s="73"/>
      <c r="G20" s="110">
        <f t="shared" si="2"/>
        <v>19938.66</v>
      </c>
      <c r="H20" s="110">
        <f t="shared" si="2"/>
        <v>19938.66</v>
      </c>
      <c r="I20" s="63">
        <f t="shared" si="0"/>
        <v>0</v>
      </c>
      <c r="J20" s="55">
        <f t="shared" si="1"/>
        <v>1</v>
      </c>
    </row>
    <row r="21" spans="1:10" ht="36.75" customHeight="1" x14ac:dyDescent="0.2">
      <c r="A21" s="93" t="s">
        <v>316</v>
      </c>
      <c r="B21" s="130" t="s">
        <v>374</v>
      </c>
      <c r="C21" s="9">
        <v>1</v>
      </c>
      <c r="D21" s="31">
        <v>3</v>
      </c>
      <c r="E21" s="18" t="s">
        <v>315</v>
      </c>
      <c r="F21" s="73"/>
      <c r="G21" s="110">
        <f t="shared" si="2"/>
        <v>19938.66</v>
      </c>
      <c r="H21" s="110">
        <f t="shared" si="2"/>
        <v>19938.66</v>
      </c>
      <c r="I21" s="63">
        <f t="shared" si="0"/>
        <v>0</v>
      </c>
      <c r="J21" s="55">
        <f t="shared" si="1"/>
        <v>1</v>
      </c>
    </row>
    <row r="22" spans="1:10" ht="21" customHeight="1" x14ac:dyDescent="0.2">
      <c r="A22" s="92" t="s">
        <v>7</v>
      </c>
      <c r="B22" s="133" t="s">
        <v>374</v>
      </c>
      <c r="C22" s="11">
        <v>1</v>
      </c>
      <c r="D22" s="29">
        <v>3</v>
      </c>
      <c r="E22" s="20" t="s">
        <v>315</v>
      </c>
      <c r="F22" s="73">
        <v>120</v>
      </c>
      <c r="G22" s="110">
        <v>19938.66</v>
      </c>
      <c r="H22" s="110">
        <v>19938.66</v>
      </c>
      <c r="I22" s="63">
        <f t="shared" si="0"/>
        <v>0</v>
      </c>
      <c r="J22" s="55">
        <f t="shared" si="1"/>
        <v>1</v>
      </c>
    </row>
    <row r="23" spans="1:10" ht="40.5" customHeight="1" x14ac:dyDescent="0.2">
      <c r="A23" s="99" t="s">
        <v>12</v>
      </c>
      <c r="B23" s="130" t="s">
        <v>374</v>
      </c>
      <c r="C23" s="8">
        <v>1</v>
      </c>
      <c r="D23" s="30">
        <v>4</v>
      </c>
      <c r="E23" s="17"/>
      <c r="F23" s="4"/>
      <c r="G23" s="115">
        <f>G24+G34+G39+G41+G43+G30</f>
        <v>21705839.190000001</v>
      </c>
      <c r="H23" s="115">
        <f>H24+H34+H39+H41+H43+H30</f>
        <v>21355091.420000006</v>
      </c>
      <c r="I23" s="64">
        <f>H23-G23</f>
        <v>-350747.76999999583</v>
      </c>
      <c r="J23" s="56">
        <f t="shared" si="1"/>
        <v>0.98384085651193864</v>
      </c>
    </row>
    <row r="24" spans="1:10" ht="24" customHeight="1" x14ac:dyDescent="0.2">
      <c r="A24" s="96" t="s">
        <v>13</v>
      </c>
      <c r="B24" s="130" t="s">
        <v>374</v>
      </c>
      <c r="C24" s="9">
        <v>1</v>
      </c>
      <c r="D24" s="31">
        <v>4</v>
      </c>
      <c r="E24" s="18" t="s">
        <v>143</v>
      </c>
      <c r="F24" s="5"/>
      <c r="G24" s="109">
        <f t="shared" ref="G24:H26" si="3">G25</f>
        <v>364000</v>
      </c>
      <c r="H24" s="109">
        <f t="shared" si="3"/>
        <v>363265.92000000004</v>
      </c>
      <c r="I24" s="62">
        <f t="shared" si="0"/>
        <v>-734.07999999995809</v>
      </c>
      <c r="J24" s="54">
        <f t="shared" si="1"/>
        <v>0.99798329670329677</v>
      </c>
    </row>
    <row r="25" spans="1:10" ht="24.75" customHeight="1" x14ac:dyDescent="0.2">
      <c r="A25" s="96" t="s">
        <v>14</v>
      </c>
      <c r="B25" s="130" t="s">
        <v>374</v>
      </c>
      <c r="C25" s="9">
        <v>1</v>
      </c>
      <c r="D25" s="31">
        <v>4</v>
      </c>
      <c r="E25" s="18" t="s">
        <v>144</v>
      </c>
      <c r="F25" s="5"/>
      <c r="G25" s="109">
        <f t="shared" si="3"/>
        <v>364000</v>
      </c>
      <c r="H25" s="109">
        <f t="shared" si="3"/>
        <v>363265.92000000004</v>
      </c>
      <c r="I25" s="62">
        <f t="shared" si="0"/>
        <v>-734.07999999995809</v>
      </c>
      <c r="J25" s="54">
        <f t="shared" si="1"/>
        <v>0.99798329670329677</v>
      </c>
    </row>
    <row r="26" spans="1:10" ht="28.5" customHeight="1" x14ac:dyDescent="0.2">
      <c r="A26" s="96" t="s">
        <v>147</v>
      </c>
      <c r="B26" s="130" t="s">
        <v>374</v>
      </c>
      <c r="C26" s="9">
        <v>1</v>
      </c>
      <c r="D26" s="31">
        <v>4</v>
      </c>
      <c r="E26" s="18" t="s">
        <v>145</v>
      </c>
      <c r="F26" s="5"/>
      <c r="G26" s="109">
        <f t="shared" si="3"/>
        <v>364000</v>
      </c>
      <c r="H26" s="109">
        <f t="shared" si="3"/>
        <v>363265.92000000004</v>
      </c>
      <c r="I26" s="62">
        <f t="shared" si="0"/>
        <v>-734.07999999995809</v>
      </c>
      <c r="J26" s="54">
        <f t="shared" si="1"/>
        <v>0.99798329670329677</v>
      </c>
    </row>
    <row r="27" spans="1:10" ht="36" customHeight="1" x14ac:dyDescent="0.2">
      <c r="A27" s="96" t="s">
        <v>16</v>
      </c>
      <c r="B27" s="130" t="s">
        <v>374</v>
      </c>
      <c r="C27" s="9">
        <v>1</v>
      </c>
      <c r="D27" s="31">
        <v>4</v>
      </c>
      <c r="E27" s="18" t="s">
        <v>146</v>
      </c>
      <c r="F27" s="5"/>
      <c r="G27" s="109">
        <f>G28+G29</f>
        <v>364000</v>
      </c>
      <c r="H27" s="109">
        <f>H28+H29</f>
        <v>363265.92000000004</v>
      </c>
      <c r="I27" s="62">
        <f t="shared" si="0"/>
        <v>-734.07999999995809</v>
      </c>
      <c r="J27" s="54">
        <f t="shared" si="1"/>
        <v>0.99798329670329677</v>
      </c>
    </row>
    <row r="28" spans="1:10" ht="18.75" customHeight="1" x14ac:dyDescent="0.2">
      <c r="A28" s="97" t="s">
        <v>7</v>
      </c>
      <c r="B28" s="133" t="s">
        <v>374</v>
      </c>
      <c r="C28" s="11">
        <v>1</v>
      </c>
      <c r="D28" s="29">
        <v>4</v>
      </c>
      <c r="E28" s="20" t="s">
        <v>146</v>
      </c>
      <c r="F28" s="16">
        <v>120</v>
      </c>
      <c r="G28" s="110">
        <v>316047.71000000002</v>
      </c>
      <c r="H28" s="110">
        <v>316047.71000000002</v>
      </c>
      <c r="I28" s="63">
        <f t="shared" si="0"/>
        <v>0</v>
      </c>
      <c r="J28" s="55">
        <f t="shared" si="1"/>
        <v>1</v>
      </c>
    </row>
    <row r="29" spans="1:10" ht="24" customHeight="1" x14ac:dyDescent="0.2">
      <c r="A29" s="97" t="s">
        <v>11</v>
      </c>
      <c r="B29" s="133" t="s">
        <v>374</v>
      </c>
      <c r="C29" s="11">
        <v>1</v>
      </c>
      <c r="D29" s="29">
        <v>4</v>
      </c>
      <c r="E29" s="20" t="s">
        <v>146</v>
      </c>
      <c r="F29" s="16">
        <v>240</v>
      </c>
      <c r="G29" s="110">
        <v>47952.29</v>
      </c>
      <c r="H29" s="110">
        <v>47218.21</v>
      </c>
      <c r="I29" s="63">
        <f t="shared" si="0"/>
        <v>-734.08000000000175</v>
      </c>
      <c r="J29" s="55">
        <f t="shared" si="1"/>
        <v>0.9846914506064256</v>
      </c>
    </row>
    <row r="30" spans="1:10" ht="27" customHeight="1" x14ac:dyDescent="0.2">
      <c r="A30" s="93" t="s">
        <v>23</v>
      </c>
      <c r="B30" s="130" t="s">
        <v>374</v>
      </c>
      <c r="C30" s="9">
        <v>1</v>
      </c>
      <c r="D30" s="31">
        <v>4</v>
      </c>
      <c r="E30" s="18" t="s">
        <v>151</v>
      </c>
      <c r="F30" s="73"/>
      <c r="G30" s="109">
        <f t="shared" ref="G30:H32" si="4">G31</f>
        <v>857362.19</v>
      </c>
      <c r="H30" s="109">
        <f t="shared" si="4"/>
        <v>857362.19</v>
      </c>
      <c r="I30" s="62">
        <f t="shared" si="0"/>
        <v>0</v>
      </c>
      <c r="J30" s="54">
        <f t="shared" si="1"/>
        <v>1</v>
      </c>
    </row>
    <row r="31" spans="1:10" ht="26.25" customHeight="1" x14ac:dyDescent="0.2">
      <c r="A31" s="94" t="s">
        <v>131</v>
      </c>
      <c r="B31" s="130" t="s">
        <v>374</v>
      </c>
      <c r="C31" s="9">
        <v>1</v>
      </c>
      <c r="D31" s="31">
        <v>4</v>
      </c>
      <c r="E31" s="18" t="s">
        <v>225</v>
      </c>
      <c r="F31" s="73"/>
      <c r="G31" s="109">
        <f t="shared" si="4"/>
        <v>857362.19</v>
      </c>
      <c r="H31" s="109">
        <f t="shared" si="4"/>
        <v>857362.19</v>
      </c>
      <c r="I31" s="62">
        <f t="shared" si="0"/>
        <v>0</v>
      </c>
      <c r="J31" s="54">
        <f t="shared" si="1"/>
        <v>1</v>
      </c>
    </row>
    <row r="32" spans="1:10" ht="36.75" customHeight="1" x14ac:dyDescent="0.2">
      <c r="A32" s="93" t="s">
        <v>316</v>
      </c>
      <c r="B32" s="130" t="s">
        <v>374</v>
      </c>
      <c r="C32" s="9">
        <v>1</v>
      </c>
      <c r="D32" s="31">
        <v>4</v>
      </c>
      <c r="E32" s="18" t="s">
        <v>315</v>
      </c>
      <c r="F32" s="73"/>
      <c r="G32" s="109">
        <f t="shared" si="4"/>
        <v>857362.19</v>
      </c>
      <c r="H32" s="109">
        <f t="shared" si="4"/>
        <v>857362.19</v>
      </c>
      <c r="I32" s="62">
        <f t="shared" si="0"/>
        <v>0</v>
      </c>
      <c r="J32" s="54">
        <f t="shared" si="1"/>
        <v>1</v>
      </c>
    </row>
    <row r="33" spans="1:10" ht="18.75" customHeight="1" x14ac:dyDescent="0.2">
      <c r="A33" s="92" t="s">
        <v>7</v>
      </c>
      <c r="B33" s="133" t="s">
        <v>374</v>
      </c>
      <c r="C33" s="11">
        <v>1</v>
      </c>
      <c r="D33" s="29">
        <v>4</v>
      </c>
      <c r="E33" s="20" t="s">
        <v>315</v>
      </c>
      <c r="F33" s="73">
        <v>120</v>
      </c>
      <c r="G33" s="110">
        <v>857362.19</v>
      </c>
      <c r="H33" s="110">
        <v>857362.19</v>
      </c>
      <c r="I33" s="63">
        <f t="shared" si="0"/>
        <v>0</v>
      </c>
      <c r="J33" s="55">
        <f t="shared" si="1"/>
        <v>1</v>
      </c>
    </row>
    <row r="34" spans="1:10" ht="18" customHeight="1" x14ac:dyDescent="0.2">
      <c r="A34" s="96" t="s">
        <v>9</v>
      </c>
      <c r="B34" s="130" t="s">
        <v>374</v>
      </c>
      <c r="C34" s="9">
        <v>1</v>
      </c>
      <c r="D34" s="31">
        <v>4</v>
      </c>
      <c r="E34" s="18" t="s">
        <v>142</v>
      </c>
      <c r="F34" s="5"/>
      <c r="G34" s="109">
        <f>G35+G36+G38+G37</f>
        <v>17602850.359999999</v>
      </c>
      <c r="H34" s="109">
        <f>H35+H36+H38+H37</f>
        <v>17256836.670000002</v>
      </c>
      <c r="I34" s="62">
        <f t="shared" si="0"/>
        <v>-346013.68999999762</v>
      </c>
      <c r="J34" s="54">
        <f t="shared" si="1"/>
        <v>0.98034331469485958</v>
      </c>
    </row>
    <row r="35" spans="1:10" ht="19.5" customHeight="1" x14ac:dyDescent="0.2">
      <c r="A35" s="97" t="s">
        <v>7</v>
      </c>
      <c r="B35" s="133" t="s">
        <v>374</v>
      </c>
      <c r="C35" s="11">
        <v>1</v>
      </c>
      <c r="D35" s="29">
        <v>4</v>
      </c>
      <c r="E35" s="20" t="s">
        <v>142</v>
      </c>
      <c r="F35" s="16">
        <v>120</v>
      </c>
      <c r="G35" s="110">
        <v>15779674.92</v>
      </c>
      <c r="H35" s="110">
        <v>15771932.890000001</v>
      </c>
      <c r="I35" s="63">
        <f t="shared" si="0"/>
        <v>-7742.0299999993294</v>
      </c>
      <c r="J35" s="55">
        <f t="shared" si="1"/>
        <v>0.9995093669521552</v>
      </c>
    </row>
    <row r="36" spans="1:10" ht="22.5" customHeight="1" x14ac:dyDescent="0.2">
      <c r="A36" s="97" t="s">
        <v>11</v>
      </c>
      <c r="B36" s="133" t="s">
        <v>374</v>
      </c>
      <c r="C36" s="11">
        <v>1</v>
      </c>
      <c r="D36" s="29">
        <v>4</v>
      </c>
      <c r="E36" s="20" t="s">
        <v>142</v>
      </c>
      <c r="F36" s="16">
        <v>240</v>
      </c>
      <c r="G36" s="110">
        <v>1811739.14</v>
      </c>
      <c r="H36" s="110">
        <v>1473467.48</v>
      </c>
      <c r="I36" s="63">
        <f t="shared" si="0"/>
        <v>-338271.65999999992</v>
      </c>
      <c r="J36" s="55">
        <f t="shared" si="1"/>
        <v>0.81328898154731044</v>
      </c>
    </row>
    <row r="37" spans="1:10" ht="24" customHeight="1" x14ac:dyDescent="0.2">
      <c r="A37" s="92" t="s">
        <v>112</v>
      </c>
      <c r="B37" s="133" t="s">
        <v>374</v>
      </c>
      <c r="C37" s="11">
        <v>1</v>
      </c>
      <c r="D37" s="29">
        <v>4</v>
      </c>
      <c r="E37" s="20" t="s">
        <v>142</v>
      </c>
      <c r="F37" s="16">
        <v>320</v>
      </c>
      <c r="G37" s="110">
        <v>0</v>
      </c>
      <c r="H37" s="110">
        <v>0</v>
      </c>
      <c r="I37" s="63">
        <f t="shared" si="0"/>
        <v>0</v>
      </c>
      <c r="J37" s="55">
        <v>0</v>
      </c>
    </row>
    <row r="38" spans="1:10" ht="18.75" customHeight="1" x14ac:dyDescent="0.2">
      <c r="A38" s="97" t="s">
        <v>17</v>
      </c>
      <c r="B38" s="133" t="s">
        <v>374</v>
      </c>
      <c r="C38" s="11">
        <v>1</v>
      </c>
      <c r="D38" s="29">
        <v>4</v>
      </c>
      <c r="E38" s="20" t="s">
        <v>142</v>
      </c>
      <c r="F38" s="16">
        <v>850</v>
      </c>
      <c r="G38" s="110">
        <v>11436.3</v>
      </c>
      <c r="H38" s="110">
        <v>11436.3</v>
      </c>
      <c r="I38" s="63">
        <f t="shared" si="0"/>
        <v>0</v>
      </c>
      <c r="J38" s="55">
        <f t="shared" si="1"/>
        <v>1</v>
      </c>
    </row>
    <row r="39" spans="1:10" ht="20.25" customHeight="1" x14ac:dyDescent="0.2">
      <c r="A39" s="96" t="s">
        <v>18</v>
      </c>
      <c r="B39" s="130" t="s">
        <v>374</v>
      </c>
      <c r="C39" s="9">
        <v>1</v>
      </c>
      <c r="D39" s="31">
        <v>4</v>
      </c>
      <c r="E39" s="18" t="s">
        <v>148</v>
      </c>
      <c r="F39" s="5"/>
      <c r="G39" s="109">
        <f>G40</f>
        <v>2428426.64</v>
      </c>
      <c r="H39" s="109">
        <f>H40</f>
        <v>2428426.64</v>
      </c>
      <c r="I39" s="62">
        <f t="shared" si="0"/>
        <v>0</v>
      </c>
      <c r="J39" s="54">
        <f t="shared" si="1"/>
        <v>1</v>
      </c>
    </row>
    <row r="40" spans="1:10" ht="21" customHeight="1" x14ac:dyDescent="0.2">
      <c r="A40" s="97" t="s">
        <v>7</v>
      </c>
      <c r="B40" s="130" t="s">
        <v>374</v>
      </c>
      <c r="C40" s="11">
        <v>1</v>
      </c>
      <c r="D40" s="29">
        <v>4</v>
      </c>
      <c r="E40" s="19" t="s">
        <v>148</v>
      </c>
      <c r="F40" s="16">
        <v>120</v>
      </c>
      <c r="G40" s="110">
        <v>2428426.64</v>
      </c>
      <c r="H40" s="110">
        <v>2428426.64</v>
      </c>
      <c r="I40" s="63">
        <f t="shared" si="0"/>
        <v>0</v>
      </c>
      <c r="J40" s="55">
        <f t="shared" si="1"/>
        <v>1</v>
      </c>
    </row>
    <row r="41" spans="1:10" ht="36" customHeight="1" x14ac:dyDescent="0.2">
      <c r="A41" s="96" t="s">
        <v>19</v>
      </c>
      <c r="B41" s="130" t="s">
        <v>374</v>
      </c>
      <c r="C41" s="9">
        <v>1</v>
      </c>
      <c r="D41" s="31">
        <v>4</v>
      </c>
      <c r="E41" s="18" t="s">
        <v>149</v>
      </c>
      <c r="F41" s="5"/>
      <c r="G41" s="109">
        <f>G42</f>
        <v>65200</v>
      </c>
      <c r="H41" s="109">
        <f>H42</f>
        <v>65200</v>
      </c>
      <c r="I41" s="62">
        <f t="shared" si="0"/>
        <v>0</v>
      </c>
      <c r="J41" s="54">
        <f t="shared" si="1"/>
        <v>1</v>
      </c>
    </row>
    <row r="42" spans="1:10" ht="20.25" customHeight="1" x14ac:dyDescent="0.2">
      <c r="A42" s="97" t="s">
        <v>7</v>
      </c>
      <c r="B42" s="130" t="s">
        <v>374</v>
      </c>
      <c r="C42" s="11">
        <v>1</v>
      </c>
      <c r="D42" s="29">
        <v>4</v>
      </c>
      <c r="E42" s="20" t="s">
        <v>149</v>
      </c>
      <c r="F42" s="16">
        <v>120</v>
      </c>
      <c r="G42" s="110">
        <v>65200</v>
      </c>
      <c r="H42" s="110">
        <v>65200</v>
      </c>
      <c r="I42" s="63">
        <f t="shared" si="0"/>
        <v>0</v>
      </c>
      <c r="J42" s="55">
        <f t="shared" si="1"/>
        <v>1</v>
      </c>
    </row>
    <row r="43" spans="1:10" ht="46.5" customHeight="1" x14ac:dyDescent="0.2">
      <c r="A43" s="96" t="s">
        <v>20</v>
      </c>
      <c r="B43" s="130" t="s">
        <v>374</v>
      </c>
      <c r="C43" s="9">
        <v>1</v>
      </c>
      <c r="D43" s="31">
        <v>4</v>
      </c>
      <c r="E43" s="47" t="s">
        <v>150</v>
      </c>
      <c r="F43" s="5"/>
      <c r="G43" s="109">
        <f>G44+G45</f>
        <v>388000</v>
      </c>
      <c r="H43" s="109">
        <f>H44+H45</f>
        <v>384000</v>
      </c>
      <c r="I43" s="62">
        <f t="shared" si="0"/>
        <v>-4000</v>
      </c>
      <c r="J43" s="54">
        <f t="shared" si="1"/>
        <v>0.98969072164948457</v>
      </c>
    </row>
    <row r="44" spans="1:10" ht="21.75" customHeight="1" x14ac:dyDescent="0.2">
      <c r="A44" s="97" t="s">
        <v>7</v>
      </c>
      <c r="B44" s="130" t="s">
        <v>374</v>
      </c>
      <c r="C44" s="11">
        <v>1</v>
      </c>
      <c r="D44" s="29">
        <v>4</v>
      </c>
      <c r="E44" s="20" t="s">
        <v>150</v>
      </c>
      <c r="F44" s="16">
        <v>120</v>
      </c>
      <c r="G44" s="110">
        <v>362000</v>
      </c>
      <c r="H44" s="110">
        <v>362000</v>
      </c>
      <c r="I44" s="63">
        <f t="shared" si="0"/>
        <v>0</v>
      </c>
      <c r="J44" s="55">
        <f t="shared" si="1"/>
        <v>1</v>
      </c>
    </row>
    <row r="45" spans="1:10" ht="12.75" x14ac:dyDescent="0.2">
      <c r="A45" s="97" t="s">
        <v>21</v>
      </c>
      <c r="B45" s="130" t="s">
        <v>374</v>
      </c>
      <c r="C45" s="11">
        <v>1</v>
      </c>
      <c r="D45" s="29">
        <v>4</v>
      </c>
      <c r="E45" s="20" t="s">
        <v>150</v>
      </c>
      <c r="F45" s="16">
        <v>530</v>
      </c>
      <c r="G45" s="110">
        <v>26000</v>
      </c>
      <c r="H45" s="110">
        <v>22000</v>
      </c>
      <c r="I45" s="63">
        <f t="shared" si="0"/>
        <v>-4000</v>
      </c>
      <c r="J45" s="55">
        <f t="shared" si="1"/>
        <v>0.84615384615384615</v>
      </c>
    </row>
    <row r="46" spans="1:10" ht="21" customHeight="1" x14ac:dyDescent="0.2">
      <c r="A46" s="93" t="s">
        <v>264</v>
      </c>
      <c r="B46" s="130" t="s">
        <v>374</v>
      </c>
      <c r="C46" s="9">
        <v>1</v>
      </c>
      <c r="D46" s="31">
        <v>5</v>
      </c>
      <c r="E46" s="20"/>
      <c r="F46" s="73"/>
      <c r="G46" s="109">
        <f>G47</f>
        <v>0</v>
      </c>
      <c r="H46" s="109">
        <f>H47</f>
        <v>0</v>
      </c>
      <c r="I46" s="62">
        <f>H46-G46</f>
        <v>0</v>
      </c>
      <c r="J46" s="54" t="e">
        <f t="shared" si="1"/>
        <v>#DIV/0!</v>
      </c>
    </row>
    <row r="47" spans="1:10" ht="40.5" customHeight="1" x14ac:dyDescent="0.2">
      <c r="A47" s="93" t="s">
        <v>265</v>
      </c>
      <c r="B47" s="130" t="s">
        <v>374</v>
      </c>
      <c r="C47" s="9">
        <v>1</v>
      </c>
      <c r="D47" s="31">
        <v>5</v>
      </c>
      <c r="E47" s="18" t="s">
        <v>266</v>
      </c>
      <c r="F47" s="74"/>
      <c r="G47" s="109">
        <f>G48</f>
        <v>0</v>
      </c>
      <c r="H47" s="109">
        <f>H48</f>
        <v>0</v>
      </c>
      <c r="I47" s="62">
        <f>H47-G47</f>
        <v>0</v>
      </c>
      <c r="J47" s="54" t="e">
        <f t="shared" si="1"/>
        <v>#DIV/0!</v>
      </c>
    </row>
    <row r="48" spans="1:10" ht="24.75" customHeight="1" x14ac:dyDescent="0.2">
      <c r="A48" s="92" t="s">
        <v>11</v>
      </c>
      <c r="B48" s="133" t="s">
        <v>374</v>
      </c>
      <c r="C48" s="11">
        <v>1</v>
      </c>
      <c r="D48" s="29">
        <v>5</v>
      </c>
      <c r="E48" s="20" t="s">
        <v>266</v>
      </c>
      <c r="F48" s="73">
        <v>240</v>
      </c>
      <c r="G48" s="110">
        <v>0</v>
      </c>
      <c r="H48" s="110">
        <v>0</v>
      </c>
      <c r="I48" s="62">
        <f>H48-G48</f>
        <v>0</v>
      </c>
      <c r="J48" s="55" t="e">
        <f t="shared" si="1"/>
        <v>#DIV/0!</v>
      </c>
    </row>
    <row r="49" spans="1:10" ht="31.5" customHeight="1" x14ac:dyDescent="0.2">
      <c r="A49" s="99" t="s">
        <v>22</v>
      </c>
      <c r="B49" s="130" t="s">
        <v>374</v>
      </c>
      <c r="C49" s="8">
        <v>1</v>
      </c>
      <c r="D49" s="30">
        <v>6</v>
      </c>
      <c r="E49" s="17"/>
      <c r="F49" s="4"/>
      <c r="G49" s="115">
        <f>G50+G61</f>
        <v>13651757.560000001</v>
      </c>
      <c r="H49" s="115">
        <f>H50+H61</f>
        <v>12501132.760000002</v>
      </c>
      <c r="I49" s="64">
        <f t="shared" si="0"/>
        <v>-1150624.7999999989</v>
      </c>
      <c r="J49" s="56">
        <f t="shared" si="1"/>
        <v>0.91571599517915858</v>
      </c>
    </row>
    <row r="50" spans="1:10" ht="30.75" customHeight="1" x14ac:dyDescent="0.2">
      <c r="A50" s="96" t="s">
        <v>23</v>
      </c>
      <c r="B50" s="130" t="s">
        <v>374</v>
      </c>
      <c r="C50" s="9">
        <v>1</v>
      </c>
      <c r="D50" s="31">
        <v>6</v>
      </c>
      <c r="E50" s="18" t="s">
        <v>151</v>
      </c>
      <c r="F50" s="5"/>
      <c r="G50" s="109">
        <f>G54+G51</f>
        <v>11131036.140000001</v>
      </c>
      <c r="H50" s="109">
        <f>H54+H51</f>
        <v>10031010.180000002</v>
      </c>
      <c r="I50" s="62">
        <f t="shared" si="0"/>
        <v>-1100025.959999999</v>
      </c>
      <c r="J50" s="54">
        <f t="shared" si="1"/>
        <v>0.90117488199979923</v>
      </c>
    </row>
    <row r="51" spans="1:10" ht="25.5" customHeight="1" x14ac:dyDescent="0.2">
      <c r="A51" s="93" t="s">
        <v>131</v>
      </c>
      <c r="B51" s="130" t="s">
        <v>374</v>
      </c>
      <c r="C51" s="9">
        <v>1</v>
      </c>
      <c r="D51" s="31">
        <v>6</v>
      </c>
      <c r="E51" s="18" t="s">
        <v>225</v>
      </c>
      <c r="F51" s="5"/>
      <c r="G51" s="109">
        <f>G52</f>
        <v>79754.64</v>
      </c>
      <c r="H51" s="109">
        <f>H52</f>
        <v>79754.64</v>
      </c>
      <c r="I51" s="62">
        <f t="shared" si="0"/>
        <v>0</v>
      </c>
      <c r="J51" s="54">
        <f t="shared" si="1"/>
        <v>1</v>
      </c>
    </row>
    <row r="52" spans="1:10" ht="30.75" customHeight="1" x14ac:dyDescent="0.2">
      <c r="A52" s="93" t="s">
        <v>316</v>
      </c>
      <c r="B52" s="130" t="s">
        <v>374</v>
      </c>
      <c r="C52" s="9">
        <v>1</v>
      </c>
      <c r="D52" s="31">
        <v>4</v>
      </c>
      <c r="E52" s="18" t="s">
        <v>315</v>
      </c>
      <c r="F52" s="5"/>
      <c r="G52" s="109">
        <f>G53</f>
        <v>79754.64</v>
      </c>
      <c r="H52" s="109">
        <f>H53</f>
        <v>79754.64</v>
      </c>
      <c r="I52" s="62">
        <f t="shared" si="0"/>
        <v>0</v>
      </c>
      <c r="J52" s="54">
        <f t="shared" si="1"/>
        <v>1</v>
      </c>
    </row>
    <row r="53" spans="1:10" ht="21" customHeight="1" x14ac:dyDescent="0.2">
      <c r="A53" s="92" t="s">
        <v>7</v>
      </c>
      <c r="B53" s="133" t="s">
        <v>374</v>
      </c>
      <c r="C53" s="11">
        <v>1</v>
      </c>
      <c r="D53" s="29">
        <v>4</v>
      </c>
      <c r="E53" s="20" t="s">
        <v>315</v>
      </c>
      <c r="F53" s="73">
        <v>120</v>
      </c>
      <c r="G53" s="116">
        <v>79754.64</v>
      </c>
      <c r="H53" s="116">
        <v>79754.64</v>
      </c>
      <c r="I53" s="62">
        <f t="shared" si="0"/>
        <v>0</v>
      </c>
      <c r="J53" s="54">
        <f t="shared" si="1"/>
        <v>1</v>
      </c>
    </row>
    <row r="54" spans="1:10" ht="23.25" customHeight="1" x14ac:dyDescent="0.2">
      <c r="A54" s="96" t="s">
        <v>24</v>
      </c>
      <c r="B54" s="130" t="s">
        <v>374</v>
      </c>
      <c r="C54" s="9">
        <v>1</v>
      </c>
      <c r="D54" s="31">
        <v>6</v>
      </c>
      <c r="E54" s="18" t="s">
        <v>153</v>
      </c>
      <c r="F54" s="5"/>
      <c r="G54" s="109">
        <f>G55+G59</f>
        <v>11051281.5</v>
      </c>
      <c r="H54" s="109">
        <f>H55+H59</f>
        <v>9951255.540000001</v>
      </c>
      <c r="I54" s="62">
        <f t="shared" si="0"/>
        <v>-1100025.959999999</v>
      </c>
      <c r="J54" s="54">
        <f t="shared" si="1"/>
        <v>0.90046168310887753</v>
      </c>
    </row>
    <row r="55" spans="1:10" ht="28.5" customHeight="1" x14ac:dyDescent="0.2">
      <c r="A55" s="96" t="s">
        <v>25</v>
      </c>
      <c r="B55" s="130" t="s">
        <v>374</v>
      </c>
      <c r="C55" s="9">
        <v>1</v>
      </c>
      <c r="D55" s="31">
        <v>6</v>
      </c>
      <c r="E55" s="18" t="s">
        <v>152</v>
      </c>
      <c r="F55" s="5"/>
      <c r="G55" s="109">
        <f>G56+G57+G58</f>
        <v>10658963.689999999</v>
      </c>
      <c r="H55" s="109">
        <f>H56+H57+H58</f>
        <v>9558937.7300000004</v>
      </c>
      <c r="I55" s="62">
        <f t="shared" si="0"/>
        <v>-1100025.959999999</v>
      </c>
      <c r="J55" s="54">
        <f t="shared" si="1"/>
        <v>0.89679803853426965</v>
      </c>
    </row>
    <row r="56" spans="1:10" ht="18" customHeight="1" x14ac:dyDescent="0.2">
      <c r="A56" s="97" t="s">
        <v>7</v>
      </c>
      <c r="B56" s="133" t="s">
        <v>374</v>
      </c>
      <c r="C56" s="11">
        <v>1</v>
      </c>
      <c r="D56" s="29">
        <v>6</v>
      </c>
      <c r="E56" s="20" t="s">
        <v>152</v>
      </c>
      <c r="F56" s="16">
        <v>120</v>
      </c>
      <c r="G56" s="110">
        <v>9685046.6999999993</v>
      </c>
      <c r="H56" s="110">
        <v>8660456.4100000001</v>
      </c>
      <c r="I56" s="63">
        <f t="shared" si="0"/>
        <v>-1024590.2899999991</v>
      </c>
      <c r="J56" s="55">
        <f t="shared" si="1"/>
        <v>0.89420905012259788</v>
      </c>
    </row>
    <row r="57" spans="1:10" ht="20.25" customHeight="1" x14ac:dyDescent="0.2">
      <c r="A57" s="97" t="s">
        <v>11</v>
      </c>
      <c r="B57" s="133" t="s">
        <v>374</v>
      </c>
      <c r="C57" s="11">
        <v>1</v>
      </c>
      <c r="D57" s="29">
        <v>6</v>
      </c>
      <c r="E57" s="20" t="s">
        <v>152</v>
      </c>
      <c r="F57" s="16">
        <v>240</v>
      </c>
      <c r="G57" s="110">
        <v>958985.53</v>
      </c>
      <c r="H57" s="110">
        <v>885736.07</v>
      </c>
      <c r="I57" s="63">
        <f t="shared" si="0"/>
        <v>-73249.460000000079</v>
      </c>
      <c r="J57" s="55">
        <f t="shared" si="1"/>
        <v>0.92361776303340049</v>
      </c>
    </row>
    <row r="58" spans="1:10" ht="19.5" customHeight="1" x14ac:dyDescent="0.2">
      <c r="A58" s="113" t="s">
        <v>17</v>
      </c>
      <c r="B58" s="133" t="s">
        <v>374</v>
      </c>
      <c r="C58" s="11">
        <v>1</v>
      </c>
      <c r="D58" s="29">
        <v>6</v>
      </c>
      <c r="E58" s="20" t="s">
        <v>152</v>
      </c>
      <c r="F58" s="16">
        <v>850</v>
      </c>
      <c r="G58" s="110">
        <v>14931.46</v>
      </c>
      <c r="H58" s="110">
        <v>12745.25</v>
      </c>
      <c r="I58" s="63">
        <f t="shared" si="0"/>
        <v>-2186.2099999999991</v>
      </c>
      <c r="J58" s="55">
        <f t="shared" si="1"/>
        <v>0.85358364151931565</v>
      </c>
    </row>
    <row r="59" spans="1:10" ht="23.25" customHeight="1" x14ac:dyDescent="0.2">
      <c r="A59" s="93" t="s">
        <v>318</v>
      </c>
      <c r="B59" s="130" t="s">
        <v>374</v>
      </c>
      <c r="C59" s="9">
        <v>1</v>
      </c>
      <c r="D59" s="31">
        <v>6</v>
      </c>
      <c r="E59" s="18" t="s">
        <v>317</v>
      </c>
      <c r="F59" s="73"/>
      <c r="G59" s="109">
        <f>G60</f>
        <v>392317.81</v>
      </c>
      <c r="H59" s="109">
        <f>H60</f>
        <v>392317.81</v>
      </c>
      <c r="I59" s="63">
        <f t="shared" si="0"/>
        <v>0</v>
      </c>
      <c r="J59" s="55">
        <f t="shared" si="1"/>
        <v>1</v>
      </c>
    </row>
    <row r="60" spans="1:10" ht="18" customHeight="1" x14ac:dyDescent="0.2">
      <c r="A60" s="97" t="s">
        <v>7</v>
      </c>
      <c r="B60" s="133" t="s">
        <v>374</v>
      </c>
      <c r="C60" s="11">
        <v>1</v>
      </c>
      <c r="D60" s="29">
        <v>6</v>
      </c>
      <c r="E60" s="20" t="s">
        <v>317</v>
      </c>
      <c r="F60" s="73">
        <v>120</v>
      </c>
      <c r="G60" s="110">
        <v>392317.81</v>
      </c>
      <c r="H60" s="110">
        <v>392317.81</v>
      </c>
      <c r="I60" s="63">
        <f t="shared" si="0"/>
        <v>0</v>
      </c>
      <c r="J60" s="55">
        <f t="shared" si="1"/>
        <v>1</v>
      </c>
    </row>
    <row r="61" spans="1:10" ht="17.25" customHeight="1" x14ac:dyDescent="0.2">
      <c r="A61" s="96" t="s">
        <v>26</v>
      </c>
      <c r="B61" s="130" t="s">
        <v>374</v>
      </c>
      <c r="C61" s="9">
        <v>1</v>
      </c>
      <c r="D61" s="31">
        <v>6</v>
      </c>
      <c r="E61" s="18" t="s">
        <v>154</v>
      </c>
      <c r="F61" s="5"/>
      <c r="G61" s="109">
        <f>G62+G63+G64</f>
        <v>2520721.42</v>
      </c>
      <c r="H61" s="109">
        <f>H62+H63+H64</f>
        <v>2470122.5799999996</v>
      </c>
      <c r="I61" s="62">
        <f t="shared" si="0"/>
        <v>-50598.840000000317</v>
      </c>
      <c r="J61" s="54">
        <f t="shared" si="1"/>
        <v>0.97992684173723554</v>
      </c>
    </row>
    <row r="62" spans="1:10" ht="18" customHeight="1" x14ac:dyDescent="0.2">
      <c r="A62" s="97" t="s">
        <v>7</v>
      </c>
      <c r="B62" s="133" t="s">
        <v>374</v>
      </c>
      <c r="C62" s="11">
        <v>1</v>
      </c>
      <c r="D62" s="29">
        <v>6</v>
      </c>
      <c r="E62" s="20" t="s">
        <v>154</v>
      </c>
      <c r="F62" s="16">
        <v>120</v>
      </c>
      <c r="G62" s="110">
        <v>2466832.7200000002</v>
      </c>
      <c r="H62" s="110">
        <v>2444750.96</v>
      </c>
      <c r="I62" s="63">
        <f t="shared" si="0"/>
        <v>-22081.760000000242</v>
      </c>
      <c r="J62" s="55">
        <f t="shared" si="1"/>
        <v>0.99104853773789725</v>
      </c>
    </row>
    <row r="63" spans="1:10" ht="21.75" customHeight="1" x14ac:dyDescent="0.2">
      <c r="A63" s="97" t="s">
        <v>11</v>
      </c>
      <c r="B63" s="133" t="s">
        <v>374</v>
      </c>
      <c r="C63" s="11">
        <v>1</v>
      </c>
      <c r="D63" s="29">
        <v>6</v>
      </c>
      <c r="E63" s="20" t="s">
        <v>154</v>
      </c>
      <c r="F63" s="16">
        <v>240</v>
      </c>
      <c r="G63" s="110">
        <v>51388.38</v>
      </c>
      <c r="H63" s="110">
        <v>22871.3</v>
      </c>
      <c r="I63" s="63">
        <f t="shared" si="0"/>
        <v>-28517.079999999998</v>
      </c>
      <c r="J63" s="55">
        <f t="shared" si="1"/>
        <v>0.44506754250669123</v>
      </c>
    </row>
    <row r="64" spans="1:10" ht="21" customHeight="1" x14ac:dyDescent="0.2">
      <c r="A64" s="97" t="s">
        <v>17</v>
      </c>
      <c r="B64" s="133" t="s">
        <v>374</v>
      </c>
      <c r="C64" s="11">
        <v>1</v>
      </c>
      <c r="D64" s="29">
        <v>6</v>
      </c>
      <c r="E64" s="20" t="s">
        <v>154</v>
      </c>
      <c r="F64" s="16">
        <v>850</v>
      </c>
      <c r="G64" s="110">
        <v>2500.3200000000002</v>
      </c>
      <c r="H64" s="110">
        <v>2500.3200000000002</v>
      </c>
      <c r="I64" s="63">
        <f t="shared" si="0"/>
        <v>0</v>
      </c>
      <c r="J64" s="55">
        <f t="shared" si="1"/>
        <v>1</v>
      </c>
    </row>
    <row r="65" spans="1:10" ht="17.25" customHeight="1" x14ac:dyDescent="0.2">
      <c r="A65" s="99" t="s">
        <v>27</v>
      </c>
      <c r="B65" s="130" t="s">
        <v>374</v>
      </c>
      <c r="C65" s="8">
        <v>1</v>
      </c>
      <c r="D65" s="32">
        <v>11</v>
      </c>
      <c r="E65" s="17"/>
      <c r="F65" s="4"/>
      <c r="G65" s="115">
        <f>G66</f>
        <v>500000</v>
      </c>
      <c r="H65" s="115">
        <f>H66</f>
        <v>0</v>
      </c>
      <c r="I65" s="64">
        <f t="shared" si="0"/>
        <v>-500000</v>
      </c>
      <c r="J65" s="56">
        <f t="shared" si="1"/>
        <v>0</v>
      </c>
    </row>
    <row r="66" spans="1:10" ht="27" customHeight="1" x14ac:dyDescent="0.2">
      <c r="A66" s="100" t="s">
        <v>28</v>
      </c>
      <c r="B66" s="130" t="s">
        <v>374</v>
      </c>
      <c r="C66" s="9">
        <v>1</v>
      </c>
      <c r="D66" s="18">
        <v>11</v>
      </c>
      <c r="E66" s="18" t="s">
        <v>155</v>
      </c>
      <c r="F66" s="15"/>
      <c r="G66" s="116">
        <f>G67</f>
        <v>500000</v>
      </c>
      <c r="H66" s="116">
        <f>H67</f>
        <v>0</v>
      </c>
      <c r="I66" s="65">
        <f t="shared" si="0"/>
        <v>-500000</v>
      </c>
      <c r="J66" s="57">
        <f t="shared" si="1"/>
        <v>0</v>
      </c>
    </row>
    <row r="67" spans="1:10" ht="19.5" customHeight="1" x14ac:dyDescent="0.2">
      <c r="A67" s="97" t="s">
        <v>29</v>
      </c>
      <c r="B67" s="133" t="s">
        <v>374</v>
      </c>
      <c r="C67" s="11">
        <v>1</v>
      </c>
      <c r="D67" s="20">
        <v>11</v>
      </c>
      <c r="E67" s="20" t="s">
        <v>155</v>
      </c>
      <c r="F67" s="16">
        <v>870</v>
      </c>
      <c r="G67" s="110">
        <v>500000</v>
      </c>
      <c r="H67" s="110">
        <v>0</v>
      </c>
      <c r="I67" s="63">
        <f t="shared" si="0"/>
        <v>-500000</v>
      </c>
      <c r="J67" s="55">
        <f t="shared" si="1"/>
        <v>0</v>
      </c>
    </row>
    <row r="68" spans="1:10" ht="20.25" customHeight="1" x14ac:dyDescent="0.2">
      <c r="A68" s="99" t="s">
        <v>30</v>
      </c>
      <c r="B68" s="130" t="s">
        <v>374</v>
      </c>
      <c r="C68" s="8">
        <v>1</v>
      </c>
      <c r="D68" s="32">
        <v>13</v>
      </c>
      <c r="E68" s="17"/>
      <c r="F68" s="4"/>
      <c r="G68" s="115">
        <f>G69+G76+G73</f>
        <v>14539277.209999999</v>
      </c>
      <c r="H68" s="115">
        <f>H69+H76+H73</f>
        <v>13645978.949999999</v>
      </c>
      <c r="I68" s="64">
        <f t="shared" si="0"/>
        <v>-893298.25999999978</v>
      </c>
      <c r="J68" s="56">
        <f t="shared" si="1"/>
        <v>0.93855965141199749</v>
      </c>
    </row>
    <row r="69" spans="1:10" ht="27" customHeight="1" x14ac:dyDescent="0.2">
      <c r="A69" s="96" t="s">
        <v>23</v>
      </c>
      <c r="B69" s="130" t="s">
        <v>374</v>
      </c>
      <c r="C69" s="9">
        <v>1</v>
      </c>
      <c r="D69" s="18">
        <v>13</v>
      </c>
      <c r="E69" s="18" t="s">
        <v>151</v>
      </c>
      <c r="F69" s="5"/>
      <c r="G69" s="109">
        <f t="shared" ref="G69:H71" si="5">G70</f>
        <v>4236110.01</v>
      </c>
      <c r="H69" s="109">
        <f t="shared" si="5"/>
        <v>3838456.95</v>
      </c>
      <c r="I69" s="62">
        <f t="shared" si="0"/>
        <v>-397653.05999999959</v>
      </c>
      <c r="J69" s="54">
        <f t="shared" si="1"/>
        <v>0.90612777782888609</v>
      </c>
    </row>
    <row r="70" spans="1:10" ht="27" customHeight="1" x14ac:dyDescent="0.2">
      <c r="A70" s="96" t="s">
        <v>24</v>
      </c>
      <c r="B70" s="130" t="s">
        <v>374</v>
      </c>
      <c r="C70" s="9">
        <v>1</v>
      </c>
      <c r="D70" s="18">
        <v>13</v>
      </c>
      <c r="E70" s="18" t="s">
        <v>153</v>
      </c>
      <c r="F70" s="5"/>
      <c r="G70" s="109">
        <f t="shared" si="5"/>
        <v>4236110.01</v>
      </c>
      <c r="H70" s="109">
        <f t="shared" si="5"/>
        <v>3838456.95</v>
      </c>
      <c r="I70" s="62">
        <f t="shared" si="0"/>
        <v>-397653.05999999959</v>
      </c>
      <c r="J70" s="54">
        <f t="shared" si="1"/>
        <v>0.90612777782888609</v>
      </c>
    </row>
    <row r="71" spans="1:10" ht="27.75" customHeight="1" x14ac:dyDescent="0.2">
      <c r="A71" s="100" t="s">
        <v>33</v>
      </c>
      <c r="B71" s="130" t="s">
        <v>374</v>
      </c>
      <c r="C71" s="9">
        <v>1</v>
      </c>
      <c r="D71" s="18">
        <v>13</v>
      </c>
      <c r="E71" s="18" t="s">
        <v>158</v>
      </c>
      <c r="F71" s="15"/>
      <c r="G71" s="116">
        <f t="shared" si="5"/>
        <v>4236110.01</v>
      </c>
      <c r="H71" s="116">
        <f t="shared" si="5"/>
        <v>3838456.95</v>
      </c>
      <c r="I71" s="65">
        <f t="shared" si="0"/>
        <v>-397653.05999999959</v>
      </c>
      <c r="J71" s="57">
        <f t="shared" si="1"/>
        <v>0.90612777782888609</v>
      </c>
    </row>
    <row r="72" spans="1:10" ht="20.25" customHeight="1" x14ac:dyDescent="0.2">
      <c r="A72" s="97" t="s">
        <v>34</v>
      </c>
      <c r="B72" s="133" t="s">
        <v>374</v>
      </c>
      <c r="C72" s="11">
        <v>1</v>
      </c>
      <c r="D72" s="20">
        <v>13</v>
      </c>
      <c r="E72" s="20" t="s">
        <v>158</v>
      </c>
      <c r="F72" s="16">
        <v>830</v>
      </c>
      <c r="G72" s="110">
        <v>4236110.01</v>
      </c>
      <c r="H72" s="110">
        <v>3838456.95</v>
      </c>
      <c r="I72" s="63">
        <f t="shared" si="0"/>
        <v>-397653.05999999959</v>
      </c>
      <c r="J72" s="55">
        <f t="shared" si="1"/>
        <v>0.90612777782888609</v>
      </c>
    </row>
    <row r="73" spans="1:10" ht="30" customHeight="1" x14ac:dyDescent="0.2">
      <c r="A73" s="93" t="s">
        <v>342</v>
      </c>
      <c r="B73" s="130" t="s">
        <v>374</v>
      </c>
      <c r="C73" s="9">
        <v>1</v>
      </c>
      <c r="D73" s="18">
        <v>13</v>
      </c>
      <c r="E73" s="18" t="s">
        <v>319</v>
      </c>
      <c r="F73" s="73"/>
      <c r="G73" s="109">
        <f>G74</f>
        <v>5631113.2699999996</v>
      </c>
      <c r="H73" s="109">
        <f>H74</f>
        <v>5631113.2699999996</v>
      </c>
      <c r="I73" s="62">
        <f t="shared" si="0"/>
        <v>0</v>
      </c>
      <c r="J73" s="54">
        <f t="shared" si="1"/>
        <v>1</v>
      </c>
    </row>
    <row r="74" spans="1:10" ht="22.5" customHeight="1" x14ac:dyDescent="0.2">
      <c r="A74" s="94" t="s">
        <v>375</v>
      </c>
      <c r="B74" s="130" t="s">
        <v>374</v>
      </c>
      <c r="C74" s="9">
        <v>1</v>
      </c>
      <c r="D74" s="18">
        <v>13</v>
      </c>
      <c r="E74" s="18" t="s">
        <v>320</v>
      </c>
      <c r="F74" s="73"/>
      <c r="G74" s="110">
        <f>G75</f>
        <v>5631113.2699999996</v>
      </c>
      <c r="H74" s="110">
        <f>H75</f>
        <v>5631113.2699999996</v>
      </c>
      <c r="I74" s="63">
        <f t="shared" si="0"/>
        <v>0</v>
      </c>
      <c r="J74" s="55">
        <f t="shared" si="1"/>
        <v>1</v>
      </c>
    </row>
    <row r="75" spans="1:10" ht="23.25" customHeight="1" x14ac:dyDescent="0.2">
      <c r="A75" s="92" t="s">
        <v>11</v>
      </c>
      <c r="B75" s="133" t="s">
        <v>374</v>
      </c>
      <c r="C75" s="11">
        <v>1</v>
      </c>
      <c r="D75" s="20">
        <v>13</v>
      </c>
      <c r="E75" s="20" t="s">
        <v>320</v>
      </c>
      <c r="F75" s="73">
        <v>240</v>
      </c>
      <c r="G75" s="110">
        <v>5631113.2699999996</v>
      </c>
      <c r="H75" s="110">
        <v>5631113.2699999996</v>
      </c>
      <c r="I75" s="63">
        <f t="shared" si="0"/>
        <v>0</v>
      </c>
      <c r="J75" s="55">
        <f t="shared" si="1"/>
        <v>1</v>
      </c>
    </row>
    <row r="76" spans="1:10" ht="18" customHeight="1" x14ac:dyDescent="0.2">
      <c r="A76" s="96" t="s">
        <v>9</v>
      </c>
      <c r="B76" s="130" t="s">
        <v>374</v>
      </c>
      <c r="C76" s="9">
        <v>1</v>
      </c>
      <c r="D76" s="18">
        <v>13</v>
      </c>
      <c r="E76" s="18" t="s">
        <v>142</v>
      </c>
      <c r="F76" s="5"/>
      <c r="G76" s="109">
        <f>G77+G79+G78</f>
        <v>4672053.93</v>
      </c>
      <c r="H76" s="109">
        <f>H77+H79+H78</f>
        <v>4176408.7300000004</v>
      </c>
      <c r="I76" s="62">
        <f t="shared" si="0"/>
        <v>-495645.19999999925</v>
      </c>
      <c r="J76" s="54">
        <f t="shared" si="1"/>
        <v>0.89391278280899478</v>
      </c>
    </row>
    <row r="77" spans="1:10" ht="24.75" customHeight="1" x14ac:dyDescent="0.2">
      <c r="A77" s="97" t="s">
        <v>11</v>
      </c>
      <c r="B77" s="133" t="s">
        <v>374</v>
      </c>
      <c r="C77" s="11">
        <v>1</v>
      </c>
      <c r="D77" s="20">
        <v>13</v>
      </c>
      <c r="E77" s="20" t="s">
        <v>142</v>
      </c>
      <c r="F77" s="16">
        <v>240</v>
      </c>
      <c r="G77" s="110">
        <v>1712390.28</v>
      </c>
      <c r="H77" s="110">
        <v>1231745.08</v>
      </c>
      <c r="I77" s="63">
        <f t="shared" si="0"/>
        <v>-480645.19999999995</v>
      </c>
      <c r="J77" s="55">
        <f t="shared" si="1"/>
        <v>0.71931328645476778</v>
      </c>
    </row>
    <row r="78" spans="1:10" ht="18" customHeight="1" x14ac:dyDescent="0.2">
      <c r="A78" s="97" t="s">
        <v>34</v>
      </c>
      <c r="B78" s="133" t="s">
        <v>374</v>
      </c>
      <c r="C78" s="11">
        <v>1</v>
      </c>
      <c r="D78" s="20">
        <v>13</v>
      </c>
      <c r="E78" s="20" t="s">
        <v>142</v>
      </c>
      <c r="F78" s="16">
        <v>830</v>
      </c>
      <c r="G78" s="110">
        <v>904518.91</v>
      </c>
      <c r="H78" s="110">
        <v>904518.91</v>
      </c>
      <c r="I78" s="63">
        <f t="shared" si="0"/>
        <v>0</v>
      </c>
      <c r="J78" s="55">
        <f t="shared" si="1"/>
        <v>1</v>
      </c>
    </row>
    <row r="79" spans="1:10" ht="21" customHeight="1" x14ac:dyDescent="0.2">
      <c r="A79" s="97" t="s">
        <v>17</v>
      </c>
      <c r="B79" s="133" t="s">
        <v>374</v>
      </c>
      <c r="C79" s="11">
        <v>1</v>
      </c>
      <c r="D79" s="20">
        <v>13</v>
      </c>
      <c r="E79" s="20" t="s">
        <v>142</v>
      </c>
      <c r="F79" s="16">
        <v>850</v>
      </c>
      <c r="G79" s="110">
        <v>2055144.74</v>
      </c>
      <c r="H79" s="110">
        <v>2040144.74</v>
      </c>
      <c r="I79" s="63">
        <f t="shared" si="0"/>
        <v>-15000</v>
      </c>
      <c r="J79" s="55">
        <f t="shared" si="1"/>
        <v>0.99270124400094562</v>
      </c>
    </row>
    <row r="80" spans="1:10" ht="20.25" customHeight="1" x14ac:dyDescent="0.2">
      <c r="A80" s="99" t="s">
        <v>35</v>
      </c>
      <c r="B80" s="130" t="s">
        <v>374</v>
      </c>
      <c r="C80" s="8">
        <v>2</v>
      </c>
      <c r="D80" s="17"/>
      <c r="E80" s="17"/>
      <c r="F80" s="4"/>
      <c r="G80" s="115">
        <f t="shared" ref="G80:H82" si="6">G81</f>
        <v>2519200</v>
      </c>
      <c r="H80" s="115">
        <f t="shared" si="6"/>
        <v>2519200</v>
      </c>
      <c r="I80" s="64">
        <f t="shared" si="0"/>
        <v>0</v>
      </c>
      <c r="J80" s="56">
        <f t="shared" si="1"/>
        <v>1</v>
      </c>
    </row>
    <row r="81" spans="1:10" ht="21" customHeight="1" x14ac:dyDescent="0.2">
      <c r="A81" s="99" t="s">
        <v>36</v>
      </c>
      <c r="B81" s="130" t="s">
        <v>374</v>
      </c>
      <c r="C81" s="8">
        <v>2</v>
      </c>
      <c r="D81" s="30">
        <v>3</v>
      </c>
      <c r="E81" s="17"/>
      <c r="F81" s="4"/>
      <c r="G81" s="115">
        <f t="shared" si="6"/>
        <v>2519200</v>
      </c>
      <c r="H81" s="115">
        <f t="shared" si="6"/>
        <v>2519200</v>
      </c>
      <c r="I81" s="64">
        <f t="shared" si="0"/>
        <v>0</v>
      </c>
      <c r="J81" s="56">
        <f t="shared" si="1"/>
        <v>1</v>
      </c>
    </row>
    <row r="82" spans="1:10" ht="30" customHeight="1" x14ac:dyDescent="0.2">
      <c r="A82" s="100" t="s">
        <v>37</v>
      </c>
      <c r="B82" s="130" t="s">
        <v>374</v>
      </c>
      <c r="C82" s="9">
        <v>2</v>
      </c>
      <c r="D82" s="31">
        <v>3</v>
      </c>
      <c r="E82" s="18" t="s">
        <v>159</v>
      </c>
      <c r="F82" s="15"/>
      <c r="G82" s="116">
        <f t="shared" si="6"/>
        <v>2519200</v>
      </c>
      <c r="H82" s="116">
        <f t="shared" si="6"/>
        <v>2519200</v>
      </c>
      <c r="I82" s="65">
        <f t="shared" si="0"/>
        <v>0</v>
      </c>
      <c r="J82" s="57">
        <f t="shared" si="1"/>
        <v>1</v>
      </c>
    </row>
    <row r="83" spans="1:10" ht="15.75" customHeight="1" x14ac:dyDescent="0.2">
      <c r="A83" s="97" t="s">
        <v>21</v>
      </c>
      <c r="B83" s="133" t="s">
        <v>374</v>
      </c>
      <c r="C83" s="11">
        <v>2</v>
      </c>
      <c r="D83" s="29">
        <v>3</v>
      </c>
      <c r="E83" s="20" t="s">
        <v>159</v>
      </c>
      <c r="F83" s="16">
        <v>530</v>
      </c>
      <c r="G83" s="110">
        <v>2519200</v>
      </c>
      <c r="H83" s="110">
        <v>2519200</v>
      </c>
      <c r="I83" s="63">
        <f t="shared" si="0"/>
        <v>0</v>
      </c>
      <c r="J83" s="55">
        <f t="shared" si="1"/>
        <v>1</v>
      </c>
    </row>
    <row r="84" spans="1:10" ht="27" customHeight="1" x14ac:dyDescent="0.2">
      <c r="A84" s="99" t="s">
        <v>38</v>
      </c>
      <c r="B84" s="130" t="s">
        <v>374</v>
      </c>
      <c r="C84" s="8">
        <v>3</v>
      </c>
      <c r="D84" s="17"/>
      <c r="E84" s="17"/>
      <c r="F84" s="4"/>
      <c r="G84" s="115">
        <f>G85</f>
        <v>57000</v>
      </c>
      <c r="H84" s="115">
        <f>H85</f>
        <v>32087</v>
      </c>
      <c r="I84" s="64">
        <f t="shared" si="0"/>
        <v>-24913</v>
      </c>
      <c r="J84" s="56">
        <f t="shared" si="1"/>
        <v>0.5629298245614035</v>
      </c>
    </row>
    <row r="85" spans="1:10" ht="27.75" customHeight="1" x14ac:dyDescent="0.2">
      <c r="A85" s="99" t="s">
        <v>39</v>
      </c>
      <c r="B85" s="130" t="s">
        <v>374</v>
      </c>
      <c r="C85" s="8">
        <v>3</v>
      </c>
      <c r="D85" s="32">
        <v>14</v>
      </c>
      <c r="E85" s="17"/>
      <c r="F85" s="4"/>
      <c r="G85" s="115">
        <f>G86+G89</f>
        <v>57000</v>
      </c>
      <c r="H85" s="115">
        <f>H86+H89</f>
        <v>32087</v>
      </c>
      <c r="I85" s="64">
        <f t="shared" si="0"/>
        <v>-24913</v>
      </c>
      <c r="J85" s="56">
        <f t="shared" si="1"/>
        <v>0.5629298245614035</v>
      </c>
    </row>
    <row r="86" spans="1:10" ht="33.75" customHeight="1" x14ac:dyDescent="0.2">
      <c r="A86" s="96" t="s">
        <v>40</v>
      </c>
      <c r="B86" s="130" t="s">
        <v>374</v>
      </c>
      <c r="C86" s="9">
        <v>3</v>
      </c>
      <c r="D86" s="18">
        <v>14</v>
      </c>
      <c r="E86" s="18" t="s">
        <v>160</v>
      </c>
      <c r="F86" s="5"/>
      <c r="G86" s="109">
        <f>G87</f>
        <v>27708</v>
      </c>
      <c r="H86" s="109">
        <f>H87</f>
        <v>11150</v>
      </c>
      <c r="I86" s="62">
        <f t="shared" si="0"/>
        <v>-16558</v>
      </c>
      <c r="J86" s="54">
        <f t="shared" si="1"/>
        <v>0.40241085607044896</v>
      </c>
    </row>
    <row r="87" spans="1:10" ht="37.5" customHeight="1" x14ac:dyDescent="0.2">
      <c r="A87" s="100" t="s">
        <v>41</v>
      </c>
      <c r="B87" s="130" t="s">
        <v>374</v>
      </c>
      <c r="C87" s="9">
        <v>3</v>
      </c>
      <c r="D87" s="18">
        <v>14</v>
      </c>
      <c r="E87" s="18" t="s">
        <v>161</v>
      </c>
      <c r="F87" s="5"/>
      <c r="G87" s="109">
        <f>G88</f>
        <v>27708</v>
      </c>
      <c r="H87" s="109">
        <f>H88</f>
        <v>11150</v>
      </c>
      <c r="I87" s="62">
        <f t="shared" si="0"/>
        <v>-16558</v>
      </c>
      <c r="J87" s="54">
        <f t="shared" si="1"/>
        <v>0.40241085607044896</v>
      </c>
    </row>
    <row r="88" spans="1:10" ht="29.25" customHeight="1" x14ac:dyDescent="0.2">
      <c r="A88" s="97" t="s">
        <v>11</v>
      </c>
      <c r="B88" s="133" t="s">
        <v>374</v>
      </c>
      <c r="C88" s="11">
        <v>3</v>
      </c>
      <c r="D88" s="20">
        <v>14</v>
      </c>
      <c r="E88" s="20" t="s">
        <v>161</v>
      </c>
      <c r="F88" s="16">
        <v>240</v>
      </c>
      <c r="G88" s="110">
        <v>27708</v>
      </c>
      <c r="H88" s="110">
        <v>11150</v>
      </c>
      <c r="I88" s="63">
        <f t="shared" si="0"/>
        <v>-16558</v>
      </c>
      <c r="J88" s="55">
        <f t="shared" si="1"/>
        <v>0.40241085607044896</v>
      </c>
    </row>
    <row r="89" spans="1:10" ht="27" customHeight="1" x14ac:dyDescent="0.2">
      <c r="A89" s="96" t="s">
        <v>42</v>
      </c>
      <c r="B89" s="130" t="s">
        <v>374</v>
      </c>
      <c r="C89" s="9">
        <v>3</v>
      </c>
      <c r="D89" s="18">
        <v>14</v>
      </c>
      <c r="E89" s="18" t="s">
        <v>162</v>
      </c>
      <c r="F89" s="5"/>
      <c r="G89" s="109">
        <f>G90</f>
        <v>29292</v>
      </c>
      <c r="H89" s="109">
        <f>H90</f>
        <v>20937</v>
      </c>
      <c r="I89" s="62">
        <f t="shared" ref="I89:I181" si="7">H89-G89</f>
        <v>-8355</v>
      </c>
      <c r="J89" s="54">
        <f t="shared" ref="J89:J181" si="8">H89/G89</f>
        <v>0.71476853748463742</v>
      </c>
    </row>
    <row r="90" spans="1:10" ht="27.75" customHeight="1" x14ac:dyDescent="0.2">
      <c r="A90" s="96" t="s">
        <v>43</v>
      </c>
      <c r="B90" s="130" t="s">
        <v>374</v>
      </c>
      <c r="C90" s="9">
        <v>3</v>
      </c>
      <c r="D90" s="18">
        <v>14</v>
      </c>
      <c r="E90" s="18" t="s">
        <v>163</v>
      </c>
      <c r="F90" s="5"/>
      <c r="G90" s="109">
        <f>G91</f>
        <v>29292</v>
      </c>
      <c r="H90" s="109">
        <f>H91</f>
        <v>20937</v>
      </c>
      <c r="I90" s="62">
        <f t="shared" si="7"/>
        <v>-8355</v>
      </c>
      <c r="J90" s="54">
        <f t="shared" si="8"/>
        <v>0.71476853748463742</v>
      </c>
    </row>
    <row r="91" spans="1:10" ht="27" customHeight="1" x14ac:dyDescent="0.2">
      <c r="A91" s="97" t="s">
        <v>11</v>
      </c>
      <c r="B91" s="133" t="s">
        <v>374</v>
      </c>
      <c r="C91" s="11">
        <v>3</v>
      </c>
      <c r="D91" s="20">
        <v>14</v>
      </c>
      <c r="E91" s="20" t="s">
        <v>163</v>
      </c>
      <c r="F91" s="16">
        <v>240</v>
      </c>
      <c r="G91" s="110">
        <v>29292</v>
      </c>
      <c r="H91" s="110">
        <v>20937</v>
      </c>
      <c r="I91" s="63">
        <f t="shared" si="7"/>
        <v>-8355</v>
      </c>
      <c r="J91" s="55">
        <f t="shared" si="8"/>
        <v>0.71476853748463742</v>
      </c>
    </row>
    <row r="92" spans="1:10" ht="19.5" customHeight="1" x14ac:dyDescent="0.2">
      <c r="A92" s="99" t="s">
        <v>44</v>
      </c>
      <c r="B92" s="130" t="s">
        <v>374</v>
      </c>
      <c r="C92" s="8">
        <v>4</v>
      </c>
      <c r="D92" s="17"/>
      <c r="E92" s="17"/>
      <c r="F92" s="4"/>
      <c r="G92" s="115">
        <f>G93+G96+G103</f>
        <v>24393319.829999998</v>
      </c>
      <c r="H92" s="115">
        <f t="shared" ref="H92:I92" si="9">H93+H96+H103</f>
        <v>23932230</v>
      </c>
      <c r="I92" s="115">
        <f t="shared" si="9"/>
        <v>-461089.83000000007</v>
      </c>
      <c r="J92" s="56">
        <f t="shared" si="8"/>
        <v>0.9810977007962266</v>
      </c>
    </row>
    <row r="93" spans="1:10" ht="23.25" customHeight="1" x14ac:dyDescent="0.2">
      <c r="A93" s="99" t="s">
        <v>45</v>
      </c>
      <c r="B93" s="130" t="s">
        <v>374</v>
      </c>
      <c r="C93" s="8">
        <v>4</v>
      </c>
      <c r="D93" s="30">
        <v>5</v>
      </c>
      <c r="E93" s="17"/>
      <c r="F93" s="4"/>
      <c r="G93" s="115">
        <f>G94</f>
        <v>1619000</v>
      </c>
      <c r="H93" s="115">
        <f>H94</f>
        <v>1608000</v>
      </c>
      <c r="I93" s="64">
        <f t="shared" si="7"/>
        <v>-11000</v>
      </c>
      <c r="J93" s="56">
        <f t="shared" si="8"/>
        <v>0.99320568252007413</v>
      </c>
    </row>
    <row r="94" spans="1:10" ht="39" customHeight="1" x14ac:dyDescent="0.2">
      <c r="A94" s="100" t="s">
        <v>46</v>
      </c>
      <c r="B94" s="130" t="s">
        <v>374</v>
      </c>
      <c r="C94" s="9">
        <v>4</v>
      </c>
      <c r="D94" s="31">
        <v>5</v>
      </c>
      <c r="E94" s="18" t="s">
        <v>164</v>
      </c>
      <c r="F94" s="15"/>
      <c r="G94" s="109">
        <f>G95</f>
        <v>1619000</v>
      </c>
      <c r="H94" s="109">
        <f>H95</f>
        <v>1608000</v>
      </c>
      <c r="I94" s="62">
        <f t="shared" si="7"/>
        <v>-11000</v>
      </c>
      <c r="J94" s="54">
        <f t="shared" si="8"/>
        <v>0.99320568252007413</v>
      </c>
    </row>
    <row r="95" spans="1:10" ht="24.75" customHeight="1" x14ac:dyDescent="0.2">
      <c r="A95" s="97" t="s">
        <v>11</v>
      </c>
      <c r="B95" s="133" t="s">
        <v>374</v>
      </c>
      <c r="C95" s="11">
        <v>4</v>
      </c>
      <c r="D95" s="29">
        <v>5</v>
      </c>
      <c r="E95" s="20" t="s">
        <v>164</v>
      </c>
      <c r="F95" s="16">
        <v>240</v>
      </c>
      <c r="G95" s="110">
        <v>1619000</v>
      </c>
      <c r="H95" s="110">
        <v>1608000</v>
      </c>
      <c r="I95" s="63">
        <f t="shared" si="7"/>
        <v>-11000</v>
      </c>
      <c r="J95" s="55">
        <f t="shared" si="8"/>
        <v>0.99320568252007413</v>
      </c>
    </row>
    <row r="96" spans="1:10" ht="20.25" customHeight="1" x14ac:dyDescent="0.2">
      <c r="A96" s="99" t="s">
        <v>47</v>
      </c>
      <c r="B96" s="130" t="s">
        <v>374</v>
      </c>
      <c r="C96" s="8">
        <v>4</v>
      </c>
      <c r="D96" s="30">
        <v>9</v>
      </c>
      <c r="E96" s="17"/>
      <c r="F96" s="4"/>
      <c r="G96" s="115">
        <f>G97+G101</f>
        <v>8173000</v>
      </c>
      <c r="H96" s="115">
        <f>H97+H101</f>
        <v>8172166.6699999999</v>
      </c>
      <c r="I96" s="64">
        <f t="shared" si="7"/>
        <v>-833.33000000007451</v>
      </c>
      <c r="J96" s="56">
        <f t="shared" si="8"/>
        <v>0.99989803866389326</v>
      </c>
    </row>
    <row r="97" spans="1:10" ht="27" customHeight="1" x14ac:dyDescent="0.2">
      <c r="A97" s="96" t="s">
        <v>270</v>
      </c>
      <c r="B97" s="130" t="s">
        <v>374</v>
      </c>
      <c r="C97" s="9">
        <v>4</v>
      </c>
      <c r="D97" s="31">
        <v>9</v>
      </c>
      <c r="E97" s="18" t="s">
        <v>156</v>
      </c>
      <c r="F97" s="5"/>
      <c r="G97" s="109">
        <f t="shared" ref="G97:H99" si="10">G98</f>
        <v>7783000</v>
      </c>
      <c r="H97" s="109">
        <f t="shared" si="10"/>
        <v>7782166.6699999999</v>
      </c>
      <c r="I97" s="62">
        <f t="shared" si="7"/>
        <v>-833.33000000007451</v>
      </c>
      <c r="J97" s="54">
        <f t="shared" si="8"/>
        <v>0.99989292946164721</v>
      </c>
    </row>
    <row r="98" spans="1:10" ht="29.25" customHeight="1" x14ac:dyDescent="0.2">
      <c r="A98" s="96" t="s">
        <v>31</v>
      </c>
      <c r="B98" s="130" t="s">
        <v>374</v>
      </c>
      <c r="C98" s="9">
        <v>4</v>
      </c>
      <c r="D98" s="31">
        <v>9</v>
      </c>
      <c r="E98" s="18" t="s">
        <v>157</v>
      </c>
      <c r="F98" s="5"/>
      <c r="G98" s="109">
        <f t="shared" si="10"/>
        <v>7783000</v>
      </c>
      <c r="H98" s="109">
        <f t="shared" si="10"/>
        <v>7782166.6699999999</v>
      </c>
      <c r="I98" s="62">
        <f t="shared" si="7"/>
        <v>-833.33000000007451</v>
      </c>
      <c r="J98" s="54">
        <f t="shared" si="8"/>
        <v>0.99989292946164721</v>
      </c>
    </row>
    <row r="99" spans="1:10" ht="25.5" customHeight="1" x14ac:dyDescent="0.2">
      <c r="A99" s="100" t="s">
        <v>48</v>
      </c>
      <c r="B99" s="130" t="s">
        <v>374</v>
      </c>
      <c r="C99" s="9">
        <v>4</v>
      </c>
      <c r="D99" s="31">
        <v>9</v>
      </c>
      <c r="E99" s="18" t="s">
        <v>165</v>
      </c>
      <c r="F99" s="15"/>
      <c r="G99" s="109">
        <f t="shared" si="10"/>
        <v>7783000</v>
      </c>
      <c r="H99" s="109">
        <f t="shared" si="10"/>
        <v>7782166.6699999999</v>
      </c>
      <c r="I99" s="62">
        <f t="shared" si="7"/>
        <v>-833.33000000007451</v>
      </c>
      <c r="J99" s="54">
        <f t="shared" si="8"/>
        <v>0.99989292946164721</v>
      </c>
    </row>
    <row r="100" spans="1:10" ht="12.75" x14ac:dyDescent="0.2">
      <c r="A100" s="97" t="s">
        <v>49</v>
      </c>
      <c r="B100" s="133" t="s">
        <v>374</v>
      </c>
      <c r="C100" s="11">
        <v>4</v>
      </c>
      <c r="D100" s="29">
        <v>9</v>
      </c>
      <c r="E100" s="20" t="s">
        <v>165</v>
      </c>
      <c r="F100" s="16">
        <v>520</v>
      </c>
      <c r="G100" s="110">
        <v>7783000</v>
      </c>
      <c r="H100" s="110">
        <v>7782166.6699999999</v>
      </c>
      <c r="I100" s="63">
        <f t="shared" si="7"/>
        <v>-833.33000000007451</v>
      </c>
      <c r="J100" s="55">
        <f t="shared" si="8"/>
        <v>0.99989292946164721</v>
      </c>
    </row>
    <row r="101" spans="1:10" ht="36.75" customHeight="1" x14ac:dyDescent="0.2">
      <c r="A101" s="96" t="s">
        <v>50</v>
      </c>
      <c r="B101" s="130" t="s">
        <v>374</v>
      </c>
      <c r="C101" s="9">
        <v>4</v>
      </c>
      <c r="D101" s="31">
        <v>9</v>
      </c>
      <c r="E101" s="18" t="s">
        <v>166</v>
      </c>
      <c r="F101" s="5"/>
      <c r="G101" s="109">
        <f>G102</f>
        <v>390000</v>
      </c>
      <c r="H101" s="109">
        <f>H102</f>
        <v>390000</v>
      </c>
      <c r="I101" s="62">
        <f t="shared" si="7"/>
        <v>0</v>
      </c>
      <c r="J101" s="54">
        <f t="shared" si="8"/>
        <v>1</v>
      </c>
    </row>
    <row r="102" spans="1:10" ht="18" customHeight="1" x14ac:dyDescent="0.2">
      <c r="A102" s="97" t="s">
        <v>62</v>
      </c>
      <c r="B102" s="133" t="s">
        <v>374</v>
      </c>
      <c r="C102" s="11">
        <v>4</v>
      </c>
      <c r="D102" s="29">
        <v>9</v>
      </c>
      <c r="E102" s="20" t="s">
        <v>166</v>
      </c>
      <c r="F102" s="16">
        <v>540</v>
      </c>
      <c r="G102" s="110">
        <v>390000</v>
      </c>
      <c r="H102" s="110">
        <v>390000</v>
      </c>
      <c r="I102" s="63">
        <f t="shared" si="7"/>
        <v>0</v>
      </c>
      <c r="J102" s="55">
        <f t="shared" si="8"/>
        <v>1</v>
      </c>
    </row>
    <row r="103" spans="1:10" ht="21.75" customHeight="1" x14ac:dyDescent="0.2">
      <c r="A103" s="99" t="s">
        <v>51</v>
      </c>
      <c r="B103" s="130" t="s">
        <v>374</v>
      </c>
      <c r="C103" s="8">
        <v>4</v>
      </c>
      <c r="D103" s="32">
        <v>12</v>
      </c>
      <c r="E103" s="17"/>
      <c r="F103" s="4"/>
      <c r="G103" s="115">
        <f>G104+G112</f>
        <v>14601319.83</v>
      </c>
      <c r="H103" s="115">
        <f>H104+H112</f>
        <v>14152063.33</v>
      </c>
      <c r="I103" s="64">
        <f t="shared" si="7"/>
        <v>-449256.5</v>
      </c>
      <c r="J103" s="56">
        <f t="shared" si="8"/>
        <v>0.9692317882745809</v>
      </c>
    </row>
    <row r="104" spans="1:10" ht="30" customHeight="1" x14ac:dyDescent="0.2">
      <c r="A104" s="96" t="s">
        <v>270</v>
      </c>
      <c r="B104" s="130" t="s">
        <v>374</v>
      </c>
      <c r="C104" s="9">
        <v>4</v>
      </c>
      <c r="D104" s="18">
        <v>12</v>
      </c>
      <c r="E104" s="18" t="s">
        <v>156</v>
      </c>
      <c r="F104" s="5"/>
      <c r="G104" s="109">
        <f>G105+G109</f>
        <v>9751319.8300000001</v>
      </c>
      <c r="H104" s="109">
        <f>H105+H109</f>
        <v>9302063.3300000001</v>
      </c>
      <c r="I104" s="62">
        <f t="shared" si="7"/>
        <v>-449256.5</v>
      </c>
      <c r="J104" s="54">
        <f t="shared" si="8"/>
        <v>0.95392864680554734</v>
      </c>
    </row>
    <row r="105" spans="1:10" ht="28.5" customHeight="1" x14ac:dyDescent="0.2">
      <c r="A105" s="96" t="s">
        <v>52</v>
      </c>
      <c r="B105" s="130" t="s">
        <v>374</v>
      </c>
      <c r="C105" s="9">
        <v>4</v>
      </c>
      <c r="D105" s="18">
        <v>12</v>
      </c>
      <c r="E105" s="18" t="s">
        <v>167</v>
      </c>
      <c r="F105" s="5"/>
      <c r="G105" s="109">
        <f>G106</f>
        <v>9251319.8300000001</v>
      </c>
      <c r="H105" s="109">
        <f>H106</f>
        <v>9157425.8300000001</v>
      </c>
      <c r="I105" s="62">
        <f t="shared" si="7"/>
        <v>-93894</v>
      </c>
      <c r="J105" s="54">
        <f t="shared" si="8"/>
        <v>0.98985074543682705</v>
      </c>
    </row>
    <row r="106" spans="1:10" ht="19.5" customHeight="1" x14ac:dyDescent="0.2">
      <c r="A106" s="100" t="s">
        <v>53</v>
      </c>
      <c r="B106" s="130" t="s">
        <v>374</v>
      </c>
      <c r="C106" s="9">
        <v>4</v>
      </c>
      <c r="D106" s="18">
        <v>12</v>
      </c>
      <c r="E106" s="18" t="s">
        <v>168</v>
      </c>
      <c r="F106" s="5"/>
      <c r="G106" s="109">
        <f>G107+G108</f>
        <v>9251319.8300000001</v>
      </c>
      <c r="H106" s="109">
        <f>H107+H108</f>
        <v>9157425.8300000001</v>
      </c>
      <c r="I106" s="62">
        <f t="shared" si="7"/>
        <v>-93894</v>
      </c>
      <c r="J106" s="54">
        <f t="shared" si="8"/>
        <v>0.98985074543682705</v>
      </c>
    </row>
    <row r="107" spans="1:10" ht="18" customHeight="1" x14ac:dyDescent="0.2">
      <c r="A107" s="97" t="s">
        <v>7</v>
      </c>
      <c r="B107" s="133" t="s">
        <v>374</v>
      </c>
      <c r="C107" s="11">
        <v>4</v>
      </c>
      <c r="D107" s="20">
        <v>12</v>
      </c>
      <c r="E107" s="19" t="s">
        <v>168</v>
      </c>
      <c r="F107" s="16">
        <v>120</v>
      </c>
      <c r="G107" s="110">
        <v>9086425.8300000001</v>
      </c>
      <c r="H107" s="110">
        <v>9086425.8300000001</v>
      </c>
      <c r="I107" s="63">
        <f t="shared" si="7"/>
        <v>0</v>
      </c>
      <c r="J107" s="55">
        <f t="shared" si="8"/>
        <v>1</v>
      </c>
    </row>
    <row r="108" spans="1:10" ht="27" customHeight="1" x14ac:dyDescent="0.2">
      <c r="A108" s="97" t="s">
        <v>11</v>
      </c>
      <c r="B108" s="133" t="s">
        <v>374</v>
      </c>
      <c r="C108" s="11">
        <v>4</v>
      </c>
      <c r="D108" s="20">
        <v>12</v>
      </c>
      <c r="E108" s="19" t="s">
        <v>168</v>
      </c>
      <c r="F108" s="16">
        <v>240</v>
      </c>
      <c r="G108" s="110">
        <v>164894</v>
      </c>
      <c r="H108" s="110">
        <v>71000</v>
      </c>
      <c r="I108" s="63">
        <f t="shared" si="7"/>
        <v>-93894</v>
      </c>
      <c r="J108" s="55">
        <f t="shared" si="8"/>
        <v>0.43057964510534041</v>
      </c>
    </row>
    <row r="109" spans="1:10" ht="24.75" customHeight="1" x14ac:dyDescent="0.2">
      <c r="A109" s="93" t="s">
        <v>31</v>
      </c>
      <c r="B109" s="130" t="s">
        <v>374</v>
      </c>
      <c r="C109" s="9">
        <v>4</v>
      </c>
      <c r="D109" s="18">
        <v>12</v>
      </c>
      <c r="E109" s="18" t="s">
        <v>157</v>
      </c>
      <c r="F109" s="73"/>
      <c r="G109" s="109">
        <f>G110</f>
        <v>500000</v>
      </c>
      <c r="H109" s="109">
        <f>H110</f>
        <v>144637.5</v>
      </c>
      <c r="I109" s="62">
        <f t="shared" si="7"/>
        <v>-355362.5</v>
      </c>
      <c r="J109" s="54">
        <f t="shared" si="8"/>
        <v>0.289275</v>
      </c>
    </row>
    <row r="110" spans="1:10" ht="49.5" customHeight="1" x14ac:dyDescent="0.2">
      <c r="A110" s="93" t="s">
        <v>322</v>
      </c>
      <c r="B110" s="130" t="s">
        <v>374</v>
      </c>
      <c r="C110" s="9">
        <v>4</v>
      </c>
      <c r="D110" s="18">
        <v>12</v>
      </c>
      <c r="E110" s="18" t="s">
        <v>321</v>
      </c>
      <c r="F110" s="73"/>
      <c r="G110" s="109">
        <f>G111</f>
        <v>500000</v>
      </c>
      <c r="H110" s="109">
        <f>H111</f>
        <v>144637.5</v>
      </c>
      <c r="I110" s="62">
        <f t="shared" si="7"/>
        <v>-355362.5</v>
      </c>
      <c r="J110" s="54">
        <f t="shared" si="8"/>
        <v>0.289275</v>
      </c>
    </row>
    <row r="111" spans="1:10" ht="30.75" customHeight="1" x14ac:dyDescent="0.2">
      <c r="A111" s="97" t="s">
        <v>11</v>
      </c>
      <c r="B111" s="133" t="s">
        <v>374</v>
      </c>
      <c r="C111" s="11">
        <v>4</v>
      </c>
      <c r="D111" s="11">
        <v>12</v>
      </c>
      <c r="E111" s="20" t="s">
        <v>321</v>
      </c>
      <c r="F111" s="20">
        <v>240</v>
      </c>
      <c r="G111" s="117">
        <v>500000</v>
      </c>
      <c r="H111" s="110">
        <v>144637.5</v>
      </c>
      <c r="I111" s="63">
        <f t="shared" si="7"/>
        <v>-355362.5</v>
      </c>
      <c r="J111" s="55">
        <f t="shared" si="8"/>
        <v>0.289275</v>
      </c>
    </row>
    <row r="112" spans="1:10" ht="34.5" customHeight="1" x14ac:dyDescent="0.2">
      <c r="A112" s="96" t="s">
        <v>271</v>
      </c>
      <c r="B112" s="130" t="s">
        <v>374</v>
      </c>
      <c r="C112" s="9">
        <v>4</v>
      </c>
      <c r="D112" s="18">
        <v>12</v>
      </c>
      <c r="E112" s="18" t="s">
        <v>169</v>
      </c>
      <c r="F112" s="5"/>
      <c r="G112" s="109">
        <f>G115+G113</f>
        <v>4850000</v>
      </c>
      <c r="H112" s="109">
        <f>H115+H113</f>
        <v>4850000</v>
      </c>
      <c r="I112" s="62">
        <f t="shared" si="7"/>
        <v>0</v>
      </c>
      <c r="J112" s="54">
        <f t="shared" si="8"/>
        <v>1</v>
      </c>
    </row>
    <row r="113" spans="1:10" ht="26.25" customHeight="1" x14ac:dyDescent="0.2">
      <c r="A113" s="100" t="s">
        <v>258</v>
      </c>
      <c r="B113" s="130" t="s">
        <v>374</v>
      </c>
      <c r="C113" s="9">
        <v>4</v>
      </c>
      <c r="D113" s="18">
        <v>12</v>
      </c>
      <c r="E113" s="18" t="s">
        <v>257</v>
      </c>
      <c r="F113" s="15"/>
      <c r="G113" s="109">
        <f>G114</f>
        <v>4700000</v>
      </c>
      <c r="H113" s="109">
        <f>H114</f>
        <v>4700000</v>
      </c>
      <c r="I113" s="62">
        <f t="shared" si="7"/>
        <v>0</v>
      </c>
      <c r="J113" s="54">
        <f t="shared" si="8"/>
        <v>1</v>
      </c>
    </row>
    <row r="114" spans="1:10" ht="39" customHeight="1" x14ac:dyDescent="0.2">
      <c r="A114" s="97" t="s">
        <v>54</v>
      </c>
      <c r="B114" s="133" t="s">
        <v>374</v>
      </c>
      <c r="C114" s="11">
        <v>4</v>
      </c>
      <c r="D114" s="20">
        <v>12</v>
      </c>
      <c r="E114" s="20" t="s">
        <v>257</v>
      </c>
      <c r="F114" s="16">
        <v>810</v>
      </c>
      <c r="G114" s="110">
        <v>4700000</v>
      </c>
      <c r="H114" s="110">
        <v>4700000</v>
      </c>
      <c r="I114" s="63">
        <f t="shared" si="7"/>
        <v>0</v>
      </c>
      <c r="J114" s="55">
        <f t="shared" si="8"/>
        <v>1</v>
      </c>
    </row>
    <row r="115" spans="1:10" ht="31.5" customHeight="1" x14ac:dyDescent="0.2">
      <c r="A115" s="100" t="s">
        <v>272</v>
      </c>
      <c r="B115" s="130" t="s">
        <v>374</v>
      </c>
      <c r="C115" s="9">
        <v>4</v>
      </c>
      <c r="D115" s="18">
        <v>12</v>
      </c>
      <c r="E115" s="18" t="s">
        <v>273</v>
      </c>
      <c r="F115" s="5"/>
      <c r="G115" s="109">
        <f>G116</f>
        <v>150000</v>
      </c>
      <c r="H115" s="109">
        <f>H116</f>
        <v>150000</v>
      </c>
      <c r="I115" s="62">
        <f t="shared" si="7"/>
        <v>0</v>
      </c>
      <c r="J115" s="54">
        <f t="shared" si="8"/>
        <v>1</v>
      </c>
    </row>
    <row r="116" spans="1:10" ht="33.75" customHeight="1" x14ac:dyDescent="0.2">
      <c r="A116" s="97" t="s">
        <v>54</v>
      </c>
      <c r="B116" s="133" t="s">
        <v>374</v>
      </c>
      <c r="C116" s="11">
        <v>4</v>
      </c>
      <c r="D116" s="20">
        <v>12</v>
      </c>
      <c r="E116" s="20" t="s">
        <v>273</v>
      </c>
      <c r="F116" s="16">
        <v>810</v>
      </c>
      <c r="G116" s="110">
        <v>150000</v>
      </c>
      <c r="H116" s="110">
        <v>150000</v>
      </c>
      <c r="I116" s="63">
        <f t="shared" si="7"/>
        <v>0</v>
      </c>
      <c r="J116" s="55">
        <f t="shared" si="8"/>
        <v>1</v>
      </c>
    </row>
    <row r="117" spans="1:10" ht="21.75" customHeight="1" x14ac:dyDescent="0.2">
      <c r="A117" s="99" t="s">
        <v>55</v>
      </c>
      <c r="B117" s="130" t="s">
        <v>374</v>
      </c>
      <c r="C117" s="8">
        <v>5</v>
      </c>
      <c r="D117" s="17"/>
      <c r="E117" s="17"/>
      <c r="F117" s="4"/>
      <c r="G117" s="115">
        <f>G118+G138+G153</f>
        <v>105769057.7</v>
      </c>
      <c r="H117" s="115">
        <f>H118+H138+H153</f>
        <v>103129827.86000001</v>
      </c>
      <c r="I117" s="64">
        <f t="shared" si="7"/>
        <v>-2639229.8399999887</v>
      </c>
      <c r="J117" s="56">
        <f t="shared" si="8"/>
        <v>0.97504724068275417</v>
      </c>
    </row>
    <row r="118" spans="1:10" ht="22.5" customHeight="1" x14ac:dyDescent="0.2">
      <c r="A118" s="99" t="s">
        <v>56</v>
      </c>
      <c r="B118" s="130" t="s">
        <v>374</v>
      </c>
      <c r="C118" s="8">
        <v>5</v>
      </c>
      <c r="D118" s="30">
        <v>1</v>
      </c>
      <c r="E118" s="17"/>
      <c r="F118" s="4"/>
      <c r="G118" s="115">
        <f>G119</f>
        <v>68369465.189999998</v>
      </c>
      <c r="H118" s="115">
        <f>H119</f>
        <v>67629924.340000004</v>
      </c>
      <c r="I118" s="64">
        <f t="shared" si="7"/>
        <v>-739540.84999999404</v>
      </c>
      <c r="J118" s="56">
        <f t="shared" si="8"/>
        <v>0.98918317047025606</v>
      </c>
    </row>
    <row r="119" spans="1:10" ht="26.25" customHeight="1" x14ac:dyDescent="0.2">
      <c r="A119" s="96" t="s">
        <v>274</v>
      </c>
      <c r="B119" s="130" t="s">
        <v>374</v>
      </c>
      <c r="C119" s="9">
        <v>5</v>
      </c>
      <c r="D119" s="31">
        <v>1</v>
      </c>
      <c r="E119" s="18" t="s">
        <v>170</v>
      </c>
      <c r="F119" s="5"/>
      <c r="G119" s="109">
        <f>G120+G130</f>
        <v>68369465.189999998</v>
      </c>
      <c r="H119" s="109">
        <f>H120+H130</f>
        <v>67629924.340000004</v>
      </c>
      <c r="I119" s="62">
        <f t="shared" si="7"/>
        <v>-739540.84999999404</v>
      </c>
      <c r="J119" s="54">
        <f t="shared" si="8"/>
        <v>0.98918317047025606</v>
      </c>
    </row>
    <row r="120" spans="1:10" ht="25.5" customHeight="1" x14ac:dyDescent="0.2">
      <c r="A120" s="96" t="s">
        <v>57</v>
      </c>
      <c r="B120" s="130" t="s">
        <v>374</v>
      </c>
      <c r="C120" s="9">
        <v>5</v>
      </c>
      <c r="D120" s="31">
        <v>1</v>
      </c>
      <c r="E120" s="18" t="s">
        <v>171</v>
      </c>
      <c r="F120" s="5"/>
      <c r="G120" s="109">
        <f t="shared" ref="G120:H120" si="11">G121</f>
        <v>57012930</v>
      </c>
      <c r="H120" s="109">
        <f t="shared" si="11"/>
        <v>56559939.300000004</v>
      </c>
      <c r="I120" s="62">
        <f t="shared" si="7"/>
        <v>-452990.69999999553</v>
      </c>
      <c r="J120" s="54">
        <f t="shared" si="8"/>
        <v>0.99205459708876575</v>
      </c>
    </row>
    <row r="121" spans="1:10" ht="27.75" customHeight="1" x14ac:dyDescent="0.2">
      <c r="A121" s="96" t="s">
        <v>58</v>
      </c>
      <c r="B121" s="130" t="s">
        <v>374</v>
      </c>
      <c r="C121" s="9">
        <v>5</v>
      </c>
      <c r="D121" s="31">
        <v>1</v>
      </c>
      <c r="E121" s="18" t="s">
        <v>172</v>
      </c>
      <c r="F121" s="5"/>
      <c r="G121" s="109">
        <f>G124+G122+G127</f>
        <v>57012930</v>
      </c>
      <c r="H121" s="109">
        <f>H124+H122+H127</f>
        <v>56559939.300000004</v>
      </c>
      <c r="I121" s="62">
        <f t="shared" si="7"/>
        <v>-452990.69999999553</v>
      </c>
      <c r="J121" s="54">
        <f t="shared" si="8"/>
        <v>0.99205459708876575</v>
      </c>
    </row>
    <row r="122" spans="1:10" ht="36" customHeight="1" x14ac:dyDescent="0.2">
      <c r="A122" s="96" t="s">
        <v>328</v>
      </c>
      <c r="B122" s="130" t="s">
        <v>374</v>
      </c>
      <c r="C122" s="9">
        <v>5</v>
      </c>
      <c r="D122" s="31">
        <v>1</v>
      </c>
      <c r="E122" s="18" t="s">
        <v>327</v>
      </c>
      <c r="F122" s="5"/>
      <c r="G122" s="109">
        <f>G123</f>
        <v>1719130</v>
      </c>
      <c r="H122" s="109">
        <f>H123</f>
        <v>1719130</v>
      </c>
      <c r="I122" s="62">
        <f t="shared" si="7"/>
        <v>0</v>
      </c>
      <c r="J122" s="54">
        <f t="shared" si="8"/>
        <v>1</v>
      </c>
    </row>
    <row r="123" spans="1:10" ht="27.75" customHeight="1" x14ac:dyDescent="0.2">
      <c r="A123" s="97" t="s">
        <v>11</v>
      </c>
      <c r="B123" s="133" t="s">
        <v>374</v>
      </c>
      <c r="C123" s="11">
        <v>5</v>
      </c>
      <c r="D123" s="29">
        <v>1</v>
      </c>
      <c r="E123" s="20" t="s">
        <v>327</v>
      </c>
      <c r="F123" s="76">
        <v>240</v>
      </c>
      <c r="G123" s="110">
        <v>1719130</v>
      </c>
      <c r="H123" s="110">
        <v>1719130</v>
      </c>
      <c r="I123" s="63">
        <f t="shared" si="7"/>
        <v>0</v>
      </c>
      <c r="J123" s="55">
        <f t="shared" si="8"/>
        <v>1</v>
      </c>
    </row>
    <row r="124" spans="1:10" ht="33.75" customHeight="1" x14ac:dyDescent="0.2">
      <c r="A124" s="96" t="s">
        <v>325</v>
      </c>
      <c r="B124" s="130" t="s">
        <v>374</v>
      </c>
      <c r="C124" s="9">
        <v>5</v>
      </c>
      <c r="D124" s="31">
        <v>1</v>
      </c>
      <c r="E124" s="18" t="s">
        <v>323</v>
      </c>
      <c r="F124" s="5"/>
      <c r="G124" s="109">
        <f>G125+G126</f>
        <v>54740800</v>
      </c>
      <c r="H124" s="109">
        <f>H125+H126</f>
        <v>54292401.210000001</v>
      </c>
      <c r="I124" s="65">
        <f t="shared" si="7"/>
        <v>-448398.78999999911</v>
      </c>
      <c r="J124" s="57">
        <f t="shared" si="8"/>
        <v>0.9918086913234736</v>
      </c>
    </row>
    <row r="125" spans="1:10" ht="18" customHeight="1" x14ac:dyDescent="0.2">
      <c r="A125" s="97" t="s">
        <v>59</v>
      </c>
      <c r="B125" s="133" t="s">
        <v>374</v>
      </c>
      <c r="C125" s="11">
        <v>5</v>
      </c>
      <c r="D125" s="29">
        <v>1</v>
      </c>
      <c r="E125" s="20" t="s">
        <v>323</v>
      </c>
      <c r="F125" s="16">
        <v>410</v>
      </c>
      <c r="G125" s="110">
        <v>12787641.210000001</v>
      </c>
      <c r="H125" s="110">
        <v>12787641.210000001</v>
      </c>
      <c r="I125" s="63">
        <f t="shared" si="7"/>
        <v>0</v>
      </c>
      <c r="J125" s="55">
        <f t="shared" si="8"/>
        <v>1</v>
      </c>
    </row>
    <row r="126" spans="1:10" ht="19.5" customHeight="1" x14ac:dyDescent="0.2">
      <c r="A126" s="97" t="s">
        <v>17</v>
      </c>
      <c r="B126" s="133" t="s">
        <v>374</v>
      </c>
      <c r="C126" s="11">
        <v>5</v>
      </c>
      <c r="D126" s="29">
        <v>1</v>
      </c>
      <c r="E126" s="20" t="s">
        <v>323</v>
      </c>
      <c r="F126" s="76">
        <v>850</v>
      </c>
      <c r="G126" s="110">
        <v>41953158.789999999</v>
      </c>
      <c r="H126" s="110">
        <v>41504760</v>
      </c>
      <c r="I126" s="63">
        <f t="shared" si="7"/>
        <v>-448398.78999999911</v>
      </c>
      <c r="J126" s="55">
        <f t="shared" si="8"/>
        <v>0.98931191826950393</v>
      </c>
    </row>
    <row r="127" spans="1:10" ht="24.75" customHeight="1" x14ac:dyDescent="0.2">
      <c r="A127" s="96" t="s">
        <v>326</v>
      </c>
      <c r="B127" s="130" t="s">
        <v>374</v>
      </c>
      <c r="C127" s="9">
        <v>5</v>
      </c>
      <c r="D127" s="31">
        <v>1</v>
      </c>
      <c r="E127" s="18" t="s">
        <v>324</v>
      </c>
      <c r="F127" s="5"/>
      <c r="G127" s="109">
        <f>G128+G129</f>
        <v>553000</v>
      </c>
      <c r="H127" s="109">
        <f>H128+H129</f>
        <v>548408.09</v>
      </c>
      <c r="I127" s="62">
        <f t="shared" ref="I127:I128" si="12">H127-G127</f>
        <v>-4591.9100000000326</v>
      </c>
      <c r="J127" s="54">
        <f t="shared" ref="J127:J128" si="13">H127/G127</f>
        <v>0.99169636528028926</v>
      </c>
    </row>
    <row r="128" spans="1:10" ht="20.25" customHeight="1" x14ac:dyDescent="0.2">
      <c r="A128" s="97" t="s">
        <v>59</v>
      </c>
      <c r="B128" s="133" t="s">
        <v>374</v>
      </c>
      <c r="C128" s="11">
        <v>5</v>
      </c>
      <c r="D128" s="29">
        <v>1</v>
      </c>
      <c r="E128" s="20" t="s">
        <v>324</v>
      </c>
      <c r="F128" s="16">
        <v>410</v>
      </c>
      <c r="G128" s="110">
        <v>129168.09</v>
      </c>
      <c r="H128" s="110">
        <v>129168.09</v>
      </c>
      <c r="I128" s="65">
        <f t="shared" si="12"/>
        <v>0</v>
      </c>
      <c r="J128" s="57">
        <f t="shared" si="13"/>
        <v>1</v>
      </c>
    </row>
    <row r="129" spans="1:10" ht="18" customHeight="1" x14ac:dyDescent="0.2">
      <c r="A129" s="92" t="s">
        <v>17</v>
      </c>
      <c r="B129" s="133" t="s">
        <v>374</v>
      </c>
      <c r="C129" s="11">
        <v>5</v>
      </c>
      <c r="D129" s="29">
        <v>1</v>
      </c>
      <c r="E129" s="20" t="s">
        <v>324</v>
      </c>
      <c r="F129" s="76">
        <v>850</v>
      </c>
      <c r="G129" s="110">
        <v>423831.91</v>
      </c>
      <c r="H129" s="110">
        <v>419240</v>
      </c>
      <c r="I129" s="63">
        <f t="shared" si="7"/>
        <v>-4591.9099999999744</v>
      </c>
      <c r="J129" s="55">
        <f t="shared" si="8"/>
        <v>0.98916572846060602</v>
      </c>
    </row>
    <row r="130" spans="1:10" ht="31.5" customHeight="1" x14ac:dyDescent="0.2">
      <c r="A130" s="96" t="s">
        <v>60</v>
      </c>
      <c r="B130" s="130" t="s">
        <v>374</v>
      </c>
      <c r="C130" s="9">
        <v>5</v>
      </c>
      <c r="D130" s="31">
        <v>1</v>
      </c>
      <c r="E130" s="18" t="s">
        <v>173</v>
      </c>
      <c r="F130" s="5"/>
      <c r="G130" s="109">
        <f>G131+G136</f>
        <v>11356535.190000001</v>
      </c>
      <c r="H130" s="109">
        <f>H131+H136</f>
        <v>11069985.039999999</v>
      </c>
      <c r="I130" s="62">
        <f t="shared" si="7"/>
        <v>-286550.15000000224</v>
      </c>
      <c r="J130" s="54">
        <f t="shared" si="8"/>
        <v>0.97476781912741095</v>
      </c>
    </row>
    <row r="131" spans="1:10" ht="17.25" customHeight="1" x14ac:dyDescent="0.2">
      <c r="A131" s="96" t="s">
        <v>61</v>
      </c>
      <c r="B131" s="130" t="s">
        <v>374</v>
      </c>
      <c r="C131" s="9">
        <v>5</v>
      </c>
      <c r="D131" s="31">
        <v>1</v>
      </c>
      <c r="E131" s="18" t="s">
        <v>174</v>
      </c>
      <c r="F131" s="5"/>
      <c r="G131" s="109">
        <f>G133+G134+G132+G135</f>
        <v>7725766.2400000002</v>
      </c>
      <c r="H131" s="109">
        <f>H133+H134+H132+H135</f>
        <v>7684436.7699999996</v>
      </c>
      <c r="I131" s="62">
        <f t="shared" si="7"/>
        <v>-41329.470000000671</v>
      </c>
      <c r="J131" s="54">
        <f t="shared" si="8"/>
        <v>0.99465043741732462</v>
      </c>
    </row>
    <row r="132" spans="1:10" ht="21" customHeight="1" x14ac:dyDescent="0.2">
      <c r="A132" s="97" t="s">
        <v>7</v>
      </c>
      <c r="B132" s="133" t="s">
        <v>374</v>
      </c>
      <c r="C132" s="11">
        <v>5</v>
      </c>
      <c r="D132" s="29">
        <v>1</v>
      </c>
      <c r="E132" s="20" t="s">
        <v>174</v>
      </c>
      <c r="F132" s="16">
        <v>120</v>
      </c>
      <c r="G132" s="110">
        <v>4460217.24</v>
      </c>
      <c r="H132" s="110">
        <v>4460215.7699999996</v>
      </c>
      <c r="I132" s="63">
        <f t="shared" si="7"/>
        <v>-1.4700000006705523</v>
      </c>
      <c r="J132" s="55">
        <f t="shared" si="8"/>
        <v>0.99999967041964066</v>
      </c>
    </row>
    <row r="133" spans="1:10" ht="24" customHeight="1" x14ac:dyDescent="0.2">
      <c r="A133" s="97" t="s">
        <v>11</v>
      </c>
      <c r="B133" s="133" t="s">
        <v>374</v>
      </c>
      <c r="C133" s="11">
        <v>5</v>
      </c>
      <c r="D133" s="29">
        <v>1</v>
      </c>
      <c r="E133" s="20" t="s">
        <v>174</v>
      </c>
      <c r="F133" s="16">
        <v>240</v>
      </c>
      <c r="G133" s="110">
        <v>2097837</v>
      </c>
      <c r="H133" s="110">
        <v>2072635</v>
      </c>
      <c r="I133" s="63">
        <f t="shared" si="7"/>
        <v>-25202</v>
      </c>
      <c r="J133" s="55">
        <f t="shared" si="8"/>
        <v>0.98798667389315753</v>
      </c>
    </row>
    <row r="134" spans="1:10" ht="19.5" customHeight="1" x14ac:dyDescent="0.2">
      <c r="A134" s="97" t="s">
        <v>62</v>
      </c>
      <c r="B134" s="133" t="s">
        <v>374</v>
      </c>
      <c r="C134" s="11">
        <v>5</v>
      </c>
      <c r="D134" s="29">
        <v>1</v>
      </c>
      <c r="E134" s="20" t="s">
        <v>174</v>
      </c>
      <c r="F134" s="16">
        <v>540</v>
      </c>
      <c r="G134" s="110">
        <v>282912</v>
      </c>
      <c r="H134" s="110">
        <v>266786</v>
      </c>
      <c r="I134" s="63">
        <f t="shared" si="7"/>
        <v>-16126</v>
      </c>
      <c r="J134" s="55">
        <f t="shared" si="8"/>
        <v>0.94299994344531157</v>
      </c>
    </row>
    <row r="135" spans="1:10" ht="19.5" customHeight="1" x14ac:dyDescent="0.2">
      <c r="A135" s="97" t="s">
        <v>34</v>
      </c>
      <c r="B135" s="133" t="s">
        <v>374</v>
      </c>
      <c r="C135" s="11">
        <v>5</v>
      </c>
      <c r="D135" s="29">
        <v>1</v>
      </c>
      <c r="E135" s="20" t="s">
        <v>174</v>
      </c>
      <c r="F135" s="16">
        <v>830</v>
      </c>
      <c r="G135" s="110">
        <v>884800</v>
      </c>
      <c r="H135" s="110">
        <v>884800</v>
      </c>
      <c r="I135" s="63">
        <f t="shared" si="7"/>
        <v>0</v>
      </c>
      <c r="J135" s="55">
        <f t="shared" si="8"/>
        <v>1</v>
      </c>
    </row>
    <row r="136" spans="1:10" ht="27" customHeight="1" x14ac:dyDescent="0.2">
      <c r="A136" s="96" t="s">
        <v>63</v>
      </c>
      <c r="B136" s="130" t="s">
        <v>374</v>
      </c>
      <c r="C136" s="9">
        <v>5</v>
      </c>
      <c r="D136" s="31">
        <v>1</v>
      </c>
      <c r="E136" s="18" t="s">
        <v>175</v>
      </c>
      <c r="F136" s="5"/>
      <c r="G136" s="109">
        <f>G137</f>
        <v>3630768.95</v>
      </c>
      <c r="H136" s="109">
        <f>H137</f>
        <v>3385548.27</v>
      </c>
      <c r="I136" s="62">
        <f t="shared" si="7"/>
        <v>-245220.68000000017</v>
      </c>
      <c r="J136" s="54">
        <f t="shared" si="8"/>
        <v>0.93246040070933178</v>
      </c>
    </row>
    <row r="137" spans="1:10" ht="27.75" customHeight="1" x14ac:dyDescent="0.2">
      <c r="A137" s="97" t="s">
        <v>11</v>
      </c>
      <c r="B137" s="133" t="s">
        <v>374</v>
      </c>
      <c r="C137" s="11">
        <v>5</v>
      </c>
      <c r="D137" s="29">
        <v>1</v>
      </c>
      <c r="E137" s="20" t="s">
        <v>175</v>
      </c>
      <c r="F137" s="16">
        <v>240</v>
      </c>
      <c r="G137" s="110">
        <v>3630768.95</v>
      </c>
      <c r="H137" s="110">
        <v>3385548.27</v>
      </c>
      <c r="I137" s="63">
        <f t="shared" si="7"/>
        <v>-245220.68000000017</v>
      </c>
      <c r="J137" s="55">
        <f t="shared" si="8"/>
        <v>0.93246040070933178</v>
      </c>
    </row>
    <row r="138" spans="1:10" ht="21" customHeight="1" x14ac:dyDescent="0.2">
      <c r="A138" s="99" t="s">
        <v>64</v>
      </c>
      <c r="B138" s="130" t="s">
        <v>374</v>
      </c>
      <c r="C138" s="8">
        <v>5</v>
      </c>
      <c r="D138" s="30">
        <v>2</v>
      </c>
      <c r="E138" s="17"/>
      <c r="F138" s="4"/>
      <c r="G138" s="115">
        <f>G139</f>
        <v>26917430.870000001</v>
      </c>
      <c r="H138" s="115">
        <f>H139</f>
        <v>25353864.810000002</v>
      </c>
      <c r="I138" s="64">
        <f t="shared" si="7"/>
        <v>-1563566.0599999987</v>
      </c>
      <c r="J138" s="56">
        <f t="shared" si="8"/>
        <v>0.9419125076404441</v>
      </c>
    </row>
    <row r="139" spans="1:10" ht="27" customHeight="1" x14ac:dyDescent="0.2">
      <c r="A139" s="96" t="s">
        <v>277</v>
      </c>
      <c r="B139" s="130" t="s">
        <v>374</v>
      </c>
      <c r="C139" s="9">
        <v>5</v>
      </c>
      <c r="D139" s="31">
        <v>2</v>
      </c>
      <c r="E139" s="18" t="s">
        <v>170</v>
      </c>
      <c r="F139" s="5"/>
      <c r="G139" s="109">
        <f>G140</f>
        <v>26917430.870000001</v>
      </c>
      <c r="H139" s="109">
        <f>H140</f>
        <v>25353864.810000002</v>
      </c>
      <c r="I139" s="62">
        <f t="shared" si="7"/>
        <v>-1563566.0599999987</v>
      </c>
      <c r="J139" s="54">
        <f t="shared" si="8"/>
        <v>0.9419125076404441</v>
      </c>
    </row>
    <row r="140" spans="1:10" ht="31.5" customHeight="1" x14ac:dyDescent="0.2">
      <c r="A140" s="96" t="s">
        <v>60</v>
      </c>
      <c r="B140" s="130" t="s">
        <v>374</v>
      </c>
      <c r="C140" s="9">
        <v>5</v>
      </c>
      <c r="D140" s="31">
        <v>2</v>
      </c>
      <c r="E140" s="18" t="s">
        <v>173</v>
      </c>
      <c r="F140" s="5"/>
      <c r="G140" s="109">
        <f>G141+G143+G147+G149+G151</f>
        <v>26917430.870000001</v>
      </c>
      <c r="H140" s="109">
        <f>H141+H143+H147+H149+H151</f>
        <v>25353864.810000002</v>
      </c>
      <c r="I140" s="62">
        <f t="shared" si="7"/>
        <v>-1563566.0599999987</v>
      </c>
      <c r="J140" s="54">
        <f t="shared" si="8"/>
        <v>0.9419125076404441</v>
      </c>
    </row>
    <row r="141" spans="1:10" ht="28.5" customHeight="1" x14ac:dyDescent="0.2">
      <c r="A141" s="96" t="s">
        <v>65</v>
      </c>
      <c r="B141" s="130" t="s">
        <v>374</v>
      </c>
      <c r="C141" s="9">
        <v>5</v>
      </c>
      <c r="D141" s="31">
        <v>2</v>
      </c>
      <c r="E141" s="18" t="s">
        <v>176</v>
      </c>
      <c r="F141" s="5"/>
      <c r="G141" s="109">
        <f>G142</f>
        <v>20500000</v>
      </c>
      <c r="H141" s="109">
        <f>H142</f>
        <v>20500000</v>
      </c>
      <c r="I141" s="62">
        <f t="shared" si="7"/>
        <v>0</v>
      </c>
      <c r="J141" s="54">
        <f t="shared" si="8"/>
        <v>1</v>
      </c>
    </row>
    <row r="142" spans="1:10" ht="33" customHeight="1" x14ac:dyDescent="0.2">
      <c r="A142" s="97" t="s">
        <v>54</v>
      </c>
      <c r="B142" s="133" t="s">
        <v>374</v>
      </c>
      <c r="C142" s="11">
        <v>5</v>
      </c>
      <c r="D142" s="29">
        <v>2</v>
      </c>
      <c r="E142" s="20" t="s">
        <v>176</v>
      </c>
      <c r="F142" s="16">
        <v>810</v>
      </c>
      <c r="G142" s="110">
        <v>20500000</v>
      </c>
      <c r="H142" s="110">
        <v>20500000</v>
      </c>
      <c r="I142" s="63">
        <f t="shared" si="7"/>
        <v>0</v>
      </c>
      <c r="J142" s="55">
        <f t="shared" si="8"/>
        <v>1</v>
      </c>
    </row>
    <row r="143" spans="1:10" ht="20.25" customHeight="1" x14ac:dyDescent="0.2">
      <c r="A143" s="96" t="s">
        <v>66</v>
      </c>
      <c r="B143" s="130" t="s">
        <v>374</v>
      </c>
      <c r="C143" s="9">
        <v>5</v>
      </c>
      <c r="D143" s="31">
        <v>2</v>
      </c>
      <c r="E143" s="18" t="s">
        <v>177</v>
      </c>
      <c r="F143" s="5"/>
      <c r="G143" s="109">
        <f>G144+G145+G146</f>
        <v>586645.56999999995</v>
      </c>
      <c r="H143" s="109">
        <f>H144+H145+H146</f>
        <v>418505.98</v>
      </c>
      <c r="I143" s="62">
        <f t="shared" si="7"/>
        <v>-168139.58999999997</v>
      </c>
      <c r="J143" s="54">
        <f t="shared" si="8"/>
        <v>0.71338811950800207</v>
      </c>
    </row>
    <row r="144" spans="1:10" ht="27.75" customHeight="1" x14ac:dyDescent="0.2">
      <c r="A144" s="97" t="s">
        <v>11</v>
      </c>
      <c r="B144" s="134" t="s">
        <v>374</v>
      </c>
      <c r="C144" s="11">
        <v>5</v>
      </c>
      <c r="D144" s="29">
        <v>2</v>
      </c>
      <c r="E144" s="20" t="s">
        <v>177</v>
      </c>
      <c r="F144" s="16">
        <v>240</v>
      </c>
      <c r="G144" s="110">
        <v>546240.56999999995</v>
      </c>
      <c r="H144" s="110">
        <v>378100.98</v>
      </c>
      <c r="I144" s="63">
        <f t="shared" si="7"/>
        <v>-168139.58999999997</v>
      </c>
      <c r="J144" s="55">
        <f t="shared" si="8"/>
        <v>0.69218765643862745</v>
      </c>
    </row>
    <row r="145" spans="1:15" ht="18.75" customHeight="1" x14ac:dyDescent="0.2">
      <c r="A145" s="97" t="s">
        <v>59</v>
      </c>
      <c r="B145" s="134" t="s">
        <v>374</v>
      </c>
      <c r="C145" s="11">
        <v>5</v>
      </c>
      <c r="D145" s="29">
        <v>2</v>
      </c>
      <c r="E145" s="20" t="s">
        <v>177</v>
      </c>
      <c r="F145" s="16">
        <v>410</v>
      </c>
      <c r="G145" s="110">
        <v>0</v>
      </c>
      <c r="H145" s="110">
        <v>0</v>
      </c>
      <c r="I145" s="63">
        <f t="shared" si="7"/>
        <v>0</v>
      </c>
      <c r="J145" s="55" t="e">
        <f t="shared" si="8"/>
        <v>#DIV/0!</v>
      </c>
    </row>
    <row r="146" spans="1:15" ht="15.75" customHeight="1" x14ac:dyDescent="0.2">
      <c r="A146" s="97" t="s">
        <v>17</v>
      </c>
      <c r="B146" s="134" t="s">
        <v>374</v>
      </c>
      <c r="C146" s="11">
        <v>5</v>
      </c>
      <c r="D146" s="29">
        <v>2</v>
      </c>
      <c r="E146" s="20" t="s">
        <v>177</v>
      </c>
      <c r="F146" s="20">
        <v>850</v>
      </c>
      <c r="G146" s="118">
        <v>40405</v>
      </c>
      <c r="H146" s="110">
        <v>40405</v>
      </c>
      <c r="I146" s="63">
        <f t="shared" si="7"/>
        <v>0</v>
      </c>
      <c r="J146" s="55">
        <f t="shared" si="8"/>
        <v>1</v>
      </c>
    </row>
    <row r="147" spans="1:15" ht="27" customHeight="1" x14ac:dyDescent="0.2">
      <c r="A147" s="96" t="s">
        <v>238</v>
      </c>
      <c r="B147" s="130" t="s">
        <v>374</v>
      </c>
      <c r="C147" s="9">
        <v>5</v>
      </c>
      <c r="D147" s="31">
        <v>2</v>
      </c>
      <c r="E147" s="18" t="s">
        <v>237</v>
      </c>
      <c r="F147" s="5"/>
      <c r="G147" s="109">
        <f>G148</f>
        <v>402616</v>
      </c>
      <c r="H147" s="109">
        <f>H148</f>
        <v>0</v>
      </c>
      <c r="I147" s="62">
        <f t="shared" si="7"/>
        <v>-402616</v>
      </c>
      <c r="J147" s="54">
        <f t="shared" si="8"/>
        <v>0</v>
      </c>
    </row>
    <row r="148" spans="1:15" ht="30.75" customHeight="1" x14ac:dyDescent="0.2">
      <c r="A148" s="97" t="s">
        <v>54</v>
      </c>
      <c r="B148" s="133" t="s">
        <v>374</v>
      </c>
      <c r="C148" s="11">
        <v>5</v>
      </c>
      <c r="D148" s="29">
        <v>2</v>
      </c>
      <c r="E148" s="20" t="s">
        <v>237</v>
      </c>
      <c r="F148" s="16">
        <v>810</v>
      </c>
      <c r="G148" s="110">
        <v>402616</v>
      </c>
      <c r="H148" s="110">
        <v>0</v>
      </c>
      <c r="I148" s="63">
        <f t="shared" si="7"/>
        <v>-402616</v>
      </c>
      <c r="J148" s="55">
        <f t="shared" si="8"/>
        <v>0</v>
      </c>
    </row>
    <row r="149" spans="1:15" ht="31.5" customHeight="1" x14ac:dyDescent="0.2">
      <c r="A149" s="96" t="s">
        <v>331</v>
      </c>
      <c r="B149" s="130" t="s">
        <v>374</v>
      </c>
      <c r="C149" s="9">
        <v>5</v>
      </c>
      <c r="D149" s="31">
        <v>2</v>
      </c>
      <c r="E149" s="18" t="s">
        <v>329</v>
      </c>
      <c r="F149" s="5"/>
      <c r="G149" s="109">
        <f>G150</f>
        <v>546798</v>
      </c>
      <c r="H149" s="109">
        <f>H150</f>
        <v>0</v>
      </c>
      <c r="I149" s="62">
        <f t="shared" si="7"/>
        <v>-546798</v>
      </c>
      <c r="J149" s="54">
        <f t="shared" si="8"/>
        <v>0</v>
      </c>
      <c r="O149" t="s">
        <v>314</v>
      </c>
    </row>
    <row r="150" spans="1:15" ht="18.75" customHeight="1" x14ac:dyDescent="0.2">
      <c r="A150" s="97" t="s">
        <v>59</v>
      </c>
      <c r="B150" s="133" t="s">
        <v>374</v>
      </c>
      <c r="C150" s="11">
        <v>5</v>
      </c>
      <c r="D150" s="29">
        <v>2</v>
      </c>
      <c r="E150" s="20" t="s">
        <v>329</v>
      </c>
      <c r="F150" s="76">
        <v>410</v>
      </c>
      <c r="G150" s="110">
        <v>546798</v>
      </c>
      <c r="H150" s="110">
        <v>0</v>
      </c>
      <c r="I150" s="62">
        <f t="shared" si="7"/>
        <v>-546798</v>
      </c>
      <c r="J150" s="54">
        <f t="shared" si="8"/>
        <v>0</v>
      </c>
    </row>
    <row r="151" spans="1:15" ht="51.75" customHeight="1" x14ac:dyDescent="0.2">
      <c r="A151" s="96" t="s">
        <v>332</v>
      </c>
      <c r="B151" s="130" t="s">
        <v>374</v>
      </c>
      <c r="C151" s="9">
        <v>5</v>
      </c>
      <c r="D151" s="31">
        <v>2</v>
      </c>
      <c r="E151" s="18" t="s">
        <v>330</v>
      </c>
      <c r="F151" s="5"/>
      <c r="G151" s="109">
        <f>G152</f>
        <v>4881371.3</v>
      </c>
      <c r="H151" s="109">
        <f>H152</f>
        <v>4435358.83</v>
      </c>
      <c r="I151" s="62">
        <f t="shared" si="7"/>
        <v>-446012.46999999974</v>
      </c>
      <c r="J151" s="54">
        <f t="shared" si="8"/>
        <v>0.90862967748427581</v>
      </c>
    </row>
    <row r="152" spans="1:15" ht="27" customHeight="1" x14ac:dyDescent="0.2">
      <c r="A152" s="97" t="s">
        <v>11</v>
      </c>
      <c r="B152" s="133" t="s">
        <v>374</v>
      </c>
      <c r="C152" s="11">
        <v>5</v>
      </c>
      <c r="D152" s="29">
        <v>2</v>
      </c>
      <c r="E152" s="20" t="s">
        <v>330</v>
      </c>
      <c r="F152" s="76">
        <v>240</v>
      </c>
      <c r="G152" s="110">
        <v>4881371.3</v>
      </c>
      <c r="H152" s="110">
        <v>4435358.83</v>
      </c>
      <c r="I152" s="63">
        <f t="shared" si="7"/>
        <v>-446012.46999999974</v>
      </c>
      <c r="J152" s="55">
        <f t="shared" si="8"/>
        <v>0.90862967748427581</v>
      </c>
    </row>
    <row r="153" spans="1:15" ht="21.75" customHeight="1" x14ac:dyDescent="0.2">
      <c r="A153" s="112" t="s">
        <v>68</v>
      </c>
      <c r="B153" s="130" t="s">
        <v>374</v>
      </c>
      <c r="C153" s="8">
        <v>5</v>
      </c>
      <c r="D153" s="30">
        <v>3</v>
      </c>
      <c r="E153" s="17"/>
      <c r="F153" s="4"/>
      <c r="G153" s="115">
        <f>G154+G167</f>
        <v>10482161.640000001</v>
      </c>
      <c r="H153" s="115">
        <f>H154+H167</f>
        <v>10146038.710000001</v>
      </c>
      <c r="I153" s="64">
        <f t="shared" si="7"/>
        <v>-336122.9299999997</v>
      </c>
      <c r="J153" s="56">
        <f t="shared" si="8"/>
        <v>0.9679338154148136</v>
      </c>
    </row>
    <row r="154" spans="1:15" ht="27" customHeight="1" x14ac:dyDescent="0.2">
      <c r="A154" s="96" t="s">
        <v>274</v>
      </c>
      <c r="B154" s="130" t="s">
        <v>374</v>
      </c>
      <c r="C154" s="9">
        <v>5</v>
      </c>
      <c r="D154" s="31">
        <v>3</v>
      </c>
      <c r="E154" s="18" t="s">
        <v>180</v>
      </c>
      <c r="F154" s="5"/>
      <c r="G154" s="109">
        <f>G155</f>
        <v>7646433.6400000006</v>
      </c>
      <c r="H154" s="109">
        <f>H155</f>
        <v>7427539.5099999998</v>
      </c>
      <c r="I154" s="62">
        <f t="shared" si="7"/>
        <v>-218894.13000000082</v>
      </c>
      <c r="J154" s="54">
        <f t="shared" si="8"/>
        <v>0.9713730426097047</v>
      </c>
    </row>
    <row r="155" spans="1:15" ht="15.75" customHeight="1" x14ac:dyDescent="0.2">
      <c r="A155" s="96" t="s">
        <v>69</v>
      </c>
      <c r="B155" s="130" t="s">
        <v>374</v>
      </c>
      <c r="C155" s="9">
        <v>5</v>
      </c>
      <c r="D155" s="31">
        <v>3</v>
      </c>
      <c r="E155" s="18" t="s">
        <v>181</v>
      </c>
      <c r="F155" s="5"/>
      <c r="G155" s="109">
        <f>G156+G161+G163+G165</f>
        <v>7646433.6400000006</v>
      </c>
      <c r="H155" s="109">
        <f>H156+H161+H163+H165</f>
        <v>7427539.5099999998</v>
      </c>
      <c r="I155" s="62">
        <f t="shared" si="7"/>
        <v>-218894.13000000082</v>
      </c>
      <c r="J155" s="54">
        <f t="shared" si="8"/>
        <v>0.9713730426097047</v>
      </c>
    </row>
    <row r="156" spans="1:15" ht="27.75" customHeight="1" x14ac:dyDescent="0.2">
      <c r="A156" s="96" t="s">
        <v>70</v>
      </c>
      <c r="B156" s="130" t="s">
        <v>374</v>
      </c>
      <c r="C156" s="9">
        <v>5</v>
      </c>
      <c r="D156" s="31">
        <v>3</v>
      </c>
      <c r="E156" s="18" t="s">
        <v>182</v>
      </c>
      <c r="F156" s="5"/>
      <c r="G156" s="109">
        <f>G158+G159+G157+G160</f>
        <v>3070012.93</v>
      </c>
      <c r="H156" s="109">
        <f>H158+H159+H157+H160</f>
        <v>2925582.4899999998</v>
      </c>
      <c r="I156" s="62">
        <f t="shared" si="7"/>
        <v>-144430.44000000041</v>
      </c>
      <c r="J156" s="54">
        <f t="shared" si="8"/>
        <v>0.95295445221463593</v>
      </c>
    </row>
    <row r="157" spans="1:15" ht="21" customHeight="1" x14ac:dyDescent="0.2">
      <c r="A157" s="97" t="s">
        <v>76</v>
      </c>
      <c r="B157" s="133" t="s">
        <v>374</v>
      </c>
      <c r="C157" s="11">
        <v>5</v>
      </c>
      <c r="D157" s="29">
        <v>3</v>
      </c>
      <c r="E157" s="20" t="s">
        <v>182</v>
      </c>
      <c r="F157" s="16">
        <v>110</v>
      </c>
      <c r="G157" s="110">
        <v>1713380.3</v>
      </c>
      <c r="H157" s="110">
        <v>1697834.3</v>
      </c>
      <c r="I157" s="63">
        <f t="shared" si="7"/>
        <v>-15546</v>
      </c>
      <c r="J157" s="103">
        <f t="shared" si="8"/>
        <v>0.99092670786514825</v>
      </c>
    </row>
    <row r="158" spans="1:15" ht="24.75" customHeight="1" x14ac:dyDescent="0.2">
      <c r="A158" s="97" t="s">
        <v>11</v>
      </c>
      <c r="B158" s="133" t="s">
        <v>374</v>
      </c>
      <c r="C158" s="11">
        <v>5</v>
      </c>
      <c r="D158" s="29">
        <v>3</v>
      </c>
      <c r="E158" s="20" t="s">
        <v>182</v>
      </c>
      <c r="F158" s="16">
        <v>240</v>
      </c>
      <c r="G158" s="110">
        <v>483455.15</v>
      </c>
      <c r="H158" s="110">
        <v>354570.71</v>
      </c>
      <c r="I158" s="63">
        <f t="shared" si="7"/>
        <v>-128884.44</v>
      </c>
      <c r="J158" s="103">
        <f t="shared" si="8"/>
        <v>0.73340972787237868</v>
      </c>
    </row>
    <row r="159" spans="1:15" ht="18" customHeight="1" x14ac:dyDescent="0.2">
      <c r="A159" s="97" t="s">
        <v>62</v>
      </c>
      <c r="B159" s="133" t="s">
        <v>374</v>
      </c>
      <c r="C159" s="11">
        <v>5</v>
      </c>
      <c r="D159" s="29">
        <v>3</v>
      </c>
      <c r="E159" s="20" t="s">
        <v>182</v>
      </c>
      <c r="F159" s="16">
        <v>540</v>
      </c>
      <c r="G159" s="110">
        <v>873171</v>
      </c>
      <c r="H159" s="110">
        <v>873171</v>
      </c>
      <c r="I159" s="63">
        <f t="shared" si="7"/>
        <v>0</v>
      </c>
      <c r="J159" s="55">
        <f t="shared" si="8"/>
        <v>1</v>
      </c>
    </row>
    <row r="160" spans="1:15" ht="15" customHeight="1" x14ac:dyDescent="0.2">
      <c r="A160" s="97" t="s">
        <v>17</v>
      </c>
      <c r="B160" s="133" t="s">
        <v>374</v>
      </c>
      <c r="C160" s="11">
        <v>5</v>
      </c>
      <c r="D160" s="29">
        <v>3</v>
      </c>
      <c r="E160" s="20" t="s">
        <v>182</v>
      </c>
      <c r="F160" s="73">
        <v>850</v>
      </c>
      <c r="G160" s="110">
        <v>6.48</v>
      </c>
      <c r="H160" s="110">
        <v>6.48</v>
      </c>
      <c r="I160" s="63">
        <f t="shared" si="7"/>
        <v>0</v>
      </c>
      <c r="J160" s="55">
        <f t="shared" si="8"/>
        <v>1</v>
      </c>
    </row>
    <row r="161" spans="1:10" ht="32.25" customHeight="1" x14ac:dyDescent="0.2">
      <c r="A161" s="96" t="s">
        <v>71</v>
      </c>
      <c r="B161" s="130" t="s">
        <v>374</v>
      </c>
      <c r="C161" s="9">
        <v>5</v>
      </c>
      <c r="D161" s="31">
        <v>3</v>
      </c>
      <c r="E161" s="18" t="s">
        <v>183</v>
      </c>
      <c r="F161" s="5"/>
      <c r="G161" s="109">
        <f>G162</f>
        <v>1646518.46</v>
      </c>
      <c r="H161" s="109">
        <f>H162</f>
        <v>1646518.46</v>
      </c>
      <c r="I161" s="62">
        <f t="shared" si="7"/>
        <v>0</v>
      </c>
      <c r="J161" s="54">
        <f t="shared" si="8"/>
        <v>1</v>
      </c>
    </row>
    <row r="162" spans="1:10" ht="26.25" customHeight="1" x14ac:dyDescent="0.2">
      <c r="A162" s="97" t="s">
        <v>11</v>
      </c>
      <c r="B162" s="133" t="s">
        <v>374</v>
      </c>
      <c r="C162" s="11">
        <v>5</v>
      </c>
      <c r="D162" s="29">
        <v>3</v>
      </c>
      <c r="E162" s="20" t="s">
        <v>183</v>
      </c>
      <c r="F162" s="16">
        <v>240</v>
      </c>
      <c r="G162" s="110">
        <v>1646518.46</v>
      </c>
      <c r="H162" s="110">
        <v>1646518.46</v>
      </c>
      <c r="I162" s="63">
        <f t="shared" si="7"/>
        <v>0</v>
      </c>
      <c r="J162" s="55">
        <f t="shared" si="8"/>
        <v>1</v>
      </c>
    </row>
    <row r="163" spans="1:10" ht="24.75" customHeight="1" x14ac:dyDescent="0.2">
      <c r="A163" s="96" t="s">
        <v>335</v>
      </c>
      <c r="B163" s="130" t="s">
        <v>374</v>
      </c>
      <c r="C163" s="9">
        <v>5</v>
      </c>
      <c r="D163" s="31">
        <v>3</v>
      </c>
      <c r="E163" s="18" t="s">
        <v>333</v>
      </c>
      <c r="F163" s="73"/>
      <c r="G163" s="109">
        <f>G164</f>
        <v>204000</v>
      </c>
      <c r="H163" s="109">
        <f>H164</f>
        <v>204000</v>
      </c>
      <c r="I163" s="63">
        <f t="shared" si="7"/>
        <v>0</v>
      </c>
      <c r="J163" s="55">
        <f t="shared" si="8"/>
        <v>1</v>
      </c>
    </row>
    <row r="164" spans="1:10" ht="18.75" customHeight="1" x14ac:dyDescent="0.2">
      <c r="A164" s="97" t="s">
        <v>62</v>
      </c>
      <c r="B164" s="133" t="s">
        <v>374</v>
      </c>
      <c r="C164" s="11">
        <v>5</v>
      </c>
      <c r="D164" s="29">
        <v>3</v>
      </c>
      <c r="E164" s="20" t="s">
        <v>333</v>
      </c>
      <c r="F164" s="73">
        <v>540</v>
      </c>
      <c r="G164" s="110">
        <v>204000</v>
      </c>
      <c r="H164" s="110">
        <v>204000</v>
      </c>
      <c r="I164" s="63">
        <f t="shared" si="7"/>
        <v>0</v>
      </c>
      <c r="J164" s="55">
        <f t="shared" si="8"/>
        <v>1</v>
      </c>
    </row>
    <row r="165" spans="1:10" ht="24" customHeight="1" x14ac:dyDescent="0.2">
      <c r="A165" s="96" t="s">
        <v>336</v>
      </c>
      <c r="B165" s="130" t="s">
        <v>374</v>
      </c>
      <c r="C165" s="9">
        <v>5</v>
      </c>
      <c r="D165" s="31">
        <v>3</v>
      </c>
      <c r="E165" s="18" t="s">
        <v>334</v>
      </c>
      <c r="F165" s="73"/>
      <c r="G165" s="109">
        <f>G166</f>
        <v>2725902.25</v>
      </c>
      <c r="H165" s="109">
        <f>H166</f>
        <v>2651438.56</v>
      </c>
      <c r="I165" s="63">
        <f t="shared" si="7"/>
        <v>-74463.689999999944</v>
      </c>
      <c r="J165" s="55">
        <f t="shared" si="8"/>
        <v>0.9726829199396273</v>
      </c>
    </row>
    <row r="166" spans="1:10" ht="27.75" customHeight="1" x14ac:dyDescent="0.2">
      <c r="A166" s="97" t="s">
        <v>11</v>
      </c>
      <c r="B166" s="133" t="s">
        <v>374</v>
      </c>
      <c r="C166" s="11">
        <v>5</v>
      </c>
      <c r="D166" s="29">
        <v>3</v>
      </c>
      <c r="E166" s="20" t="s">
        <v>334</v>
      </c>
      <c r="F166" s="73">
        <v>240</v>
      </c>
      <c r="G166" s="110">
        <v>2725902.25</v>
      </c>
      <c r="H166" s="110">
        <v>2651438.56</v>
      </c>
      <c r="I166" s="63">
        <f t="shared" si="7"/>
        <v>-74463.689999999944</v>
      </c>
      <c r="J166" s="55">
        <f t="shared" si="8"/>
        <v>0.9726829199396273</v>
      </c>
    </row>
    <row r="167" spans="1:10" ht="23.25" customHeight="1" x14ac:dyDescent="0.2">
      <c r="A167" s="96" t="s">
        <v>337</v>
      </c>
      <c r="B167" s="130" t="s">
        <v>374</v>
      </c>
      <c r="C167" s="9">
        <v>5</v>
      </c>
      <c r="D167" s="31">
        <v>3</v>
      </c>
      <c r="E167" s="18" t="s">
        <v>156</v>
      </c>
      <c r="F167" s="73"/>
      <c r="G167" s="109">
        <f>G168</f>
        <v>2835728</v>
      </c>
      <c r="H167" s="109">
        <f>H168</f>
        <v>2718499.2</v>
      </c>
      <c r="I167" s="63">
        <f t="shared" si="7"/>
        <v>-117228.79999999981</v>
      </c>
      <c r="J167" s="55">
        <f t="shared" si="8"/>
        <v>0.95866006894878497</v>
      </c>
    </row>
    <row r="168" spans="1:10" ht="26.25" customHeight="1" x14ac:dyDescent="0.2">
      <c r="A168" s="96" t="s">
        <v>31</v>
      </c>
      <c r="B168" s="130" t="s">
        <v>374</v>
      </c>
      <c r="C168" s="9">
        <v>5</v>
      </c>
      <c r="D168" s="31">
        <v>3</v>
      </c>
      <c r="E168" s="18" t="s">
        <v>157</v>
      </c>
      <c r="F168" s="73"/>
      <c r="G168" s="109">
        <f>G169+G171</f>
        <v>2835728</v>
      </c>
      <c r="H168" s="109">
        <f>H169+H171</f>
        <v>2718499.2</v>
      </c>
      <c r="I168" s="63">
        <f t="shared" si="7"/>
        <v>-117228.79999999981</v>
      </c>
      <c r="J168" s="55">
        <f t="shared" si="8"/>
        <v>0.95866006894878497</v>
      </c>
    </row>
    <row r="169" spans="1:10" ht="29.25" customHeight="1" x14ac:dyDescent="0.2">
      <c r="A169" s="96" t="s">
        <v>67</v>
      </c>
      <c r="B169" s="130" t="s">
        <v>374</v>
      </c>
      <c r="C169" s="9">
        <v>5</v>
      </c>
      <c r="D169" s="31">
        <v>3</v>
      </c>
      <c r="E169" s="18" t="s">
        <v>178</v>
      </c>
      <c r="F169" s="73"/>
      <c r="G169" s="109">
        <f>G170</f>
        <v>1692929</v>
      </c>
      <c r="H169" s="109">
        <f>H170</f>
        <v>1622943.77</v>
      </c>
      <c r="I169" s="63">
        <f t="shared" si="7"/>
        <v>-69985.229999999981</v>
      </c>
      <c r="J169" s="55">
        <f t="shared" si="8"/>
        <v>0.95866026868226606</v>
      </c>
    </row>
    <row r="170" spans="1:10" ht="23.25" customHeight="1" x14ac:dyDescent="0.2">
      <c r="A170" s="97" t="s">
        <v>11</v>
      </c>
      <c r="B170" s="131">
        <v>15</v>
      </c>
      <c r="C170" s="11">
        <v>5</v>
      </c>
      <c r="D170" s="29">
        <v>3</v>
      </c>
      <c r="E170" s="20" t="s">
        <v>178</v>
      </c>
      <c r="F170" s="73">
        <v>240</v>
      </c>
      <c r="G170" s="110">
        <v>1692929</v>
      </c>
      <c r="H170" s="110">
        <v>1622943.77</v>
      </c>
      <c r="I170" s="63">
        <f t="shared" si="7"/>
        <v>-69985.229999999981</v>
      </c>
      <c r="J170" s="55">
        <f t="shared" si="8"/>
        <v>0.95866026868226606</v>
      </c>
    </row>
    <row r="171" spans="1:10" ht="30.75" customHeight="1" x14ac:dyDescent="0.2">
      <c r="A171" s="96" t="s">
        <v>32</v>
      </c>
      <c r="B171" s="130" t="s">
        <v>374</v>
      </c>
      <c r="C171" s="9">
        <v>5</v>
      </c>
      <c r="D171" s="31">
        <v>3</v>
      </c>
      <c r="E171" s="18" t="s">
        <v>179</v>
      </c>
      <c r="F171" s="73"/>
      <c r="G171" s="109">
        <f>G172</f>
        <v>1142799</v>
      </c>
      <c r="H171" s="109">
        <f>H172</f>
        <v>1095555.43</v>
      </c>
      <c r="I171" s="63">
        <f t="shared" si="7"/>
        <v>-47243.570000000065</v>
      </c>
      <c r="J171" s="55">
        <f t="shared" si="8"/>
        <v>0.95865977306595462</v>
      </c>
    </row>
    <row r="172" spans="1:10" ht="26.25" customHeight="1" x14ac:dyDescent="0.2">
      <c r="A172" s="97" t="s">
        <v>11</v>
      </c>
      <c r="B172" s="133" t="s">
        <v>374</v>
      </c>
      <c r="C172" s="11">
        <v>5</v>
      </c>
      <c r="D172" s="29">
        <v>3</v>
      </c>
      <c r="E172" s="20" t="s">
        <v>179</v>
      </c>
      <c r="F172" s="73">
        <v>240</v>
      </c>
      <c r="G172" s="110">
        <v>1142799</v>
      </c>
      <c r="H172" s="110">
        <v>1095555.43</v>
      </c>
      <c r="I172" s="63">
        <f t="shared" si="7"/>
        <v>-47243.570000000065</v>
      </c>
      <c r="J172" s="55">
        <f t="shared" si="8"/>
        <v>0.95865977306595462</v>
      </c>
    </row>
    <row r="173" spans="1:10" ht="20.25" customHeight="1" x14ac:dyDescent="0.2">
      <c r="A173" s="99" t="s">
        <v>72</v>
      </c>
      <c r="B173" s="130" t="s">
        <v>374</v>
      </c>
      <c r="C173" s="8">
        <v>7</v>
      </c>
      <c r="D173" s="17"/>
      <c r="E173" s="17"/>
      <c r="F173" s="4"/>
      <c r="G173" s="115">
        <f>G174+G211+G275+G317+G327+G304</f>
        <v>706785517.7700001</v>
      </c>
      <c r="H173" s="115">
        <f>H174+H211+H275+H317+H327+H304</f>
        <v>674858909.13000011</v>
      </c>
      <c r="I173" s="64">
        <f t="shared" si="7"/>
        <v>-31926608.639999986</v>
      </c>
      <c r="J173" s="56">
        <f t="shared" si="8"/>
        <v>0.95482843403366191</v>
      </c>
    </row>
    <row r="174" spans="1:10" ht="19.5" customHeight="1" x14ac:dyDescent="0.2">
      <c r="A174" s="99" t="s">
        <v>73</v>
      </c>
      <c r="B174" s="130" t="s">
        <v>374</v>
      </c>
      <c r="C174" s="8">
        <v>7</v>
      </c>
      <c r="D174" s="30">
        <v>1</v>
      </c>
      <c r="E174" s="17"/>
      <c r="F174" s="4"/>
      <c r="G174" s="115">
        <f>G175+G178</f>
        <v>224488530.03000003</v>
      </c>
      <c r="H174" s="115">
        <f>H175+H178</f>
        <v>213203999.86000004</v>
      </c>
      <c r="I174" s="64">
        <f t="shared" si="7"/>
        <v>-11284530.169999987</v>
      </c>
      <c r="J174" s="56">
        <f t="shared" si="8"/>
        <v>0.94973226396692978</v>
      </c>
    </row>
    <row r="175" spans="1:10" ht="51.75" customHeight="1" x14ac:dyDescent="0.2">
      <c r="A175" s="99" t="s">
        <v>342</v>
      </c>
      <c r="B175" s="130" t="s">
        <v>374</v>
      </c>
      <c r="C175" s="9">
        <v>7</v>
      </c>
      <c r="D175" s="31">
        <v>1</v>
      </c>
      <c r="E175" s="18" t="s">
        <v>319</v>
      </c>
      <c r="F175" s="4"/>
      <c r="G175" s="115">
        <f>G176</f>
        <v>35000</v>
      </c>
      <c r="H175" s="115">
        <f>H176</f>
        <v>34906</v>
      </c>
      <c r="I175" s="64">
        <f t="shared" si="7"/>
        <v>-94</v>
      </c>
      <c r="J175" s="56">
        <f t="shared" si="8"/>
        <v>0.99731428571428571</v>
      </c>
    </row>
    <row r="176" spans="1:10" ht="39" customHeight="1" x14ac:dyDescent="0.2">
      <c r="A176" s="99" t="s">
        <v>343</v>
      </c>
      <c r="B176" s="130" t="s">
        <v>374</v>
      </c>
      <c r="C176" s="9">
        <v>7</v>
      </c>
      <c r="D176" s="31">
        <v>1</v>
      </c>
      <c r="E176" s="18" t="s">
        <v>341</v>
      </c>
      <c r="F176" s="4"/>
      <c r="G176" s="115">
        <f>G177</f>
        <v>35000</v>
      </c>
      <c r="H176" s="115">
        <f>H177</f>
        <v>34906</v>
      </c>
      <c r="I176" s="64">
        <f t="shared" si="7"/>
        <v>-94</v>
      </c>
      <c r="J176" s="56">
        <f t="shared" si="8"/>
        <v>0.99731428571428571</v>
      </c>
    </row>
    <row r="177" spans="1:10" ht="23.25" customHeight="1" x14ac:dyDescent="0.2">
      <c r="A177" s="97" t="s">
        <v>11</v>
      </c>
      <c r="B177" s="133" t="s">
        <v>374</v>
      </c>
      <c r="C177" s="104">
        <v>7</v>
      </c>
      <c r="D177" s="105">
        <v>1</v>
      </c>
      <c r="E177" s="20" t="s">
        <v>341</v>
      </c>
      <c r="F177" s="106">
        <v>240</v>
      </c>
      <c r="G177" s="119">
        <v>35000</v>
      </c>
      <c r="H177" s="119">
        <v>34906</v>
      </c>
      <c r="I177" s="107">
        <f t="shared" si="7"/>
        <v>-94</v>
      </c>
      <c r="J177" s="108">
        <f t="shared" si="8"/>
        <v>0.99731428571428571</v>
      </c>
    </row>
    <row r="178" spans="1:10" ht="31.5" customHeight="1" x14ac:dyDescent="0.2">
      <c r="A178" s="96" t="s">
        <v>13</v>
      </c>
      <c r="B178" s="130" t="s">
        <v>374</v>
      </c>
      <c r="C178" s="9">
        <v>7</v>
      </c>
      <c r="D178" s="31">
        <v>1</v>
      </c>
      <c r="E178" s="18" t="s">
        <v>143</v>
      </c>
      <c r="F178" s="5"/>
      <c r="G178" s="109">
        <f>G179</f>
        <v>224453530.03000003</v>
      </c>
      <c r="H178" s="109">
        <f>H179</f>
        <v>213169093.86000004</v>
      </c>
      <c r="I178" s="62">
        <f t="shared" si="7"/>
        <v>-11284436.169999987</v>
      </c>
      <c r="J178" s="54">
        <f t="shared" si="8"/>
        <v>0.94972484429854265</v>
      </c>
    </row>
    <row r="179" spans="1:10" ht="25.5" customHeight="1" x14ac:dyDescent="0.2">
      <c r="A179" s="96" t="s">
        <v>14</v>
      </c>
      <c r="B179" s="130" t="s">
        <v>374</v>
      </c>
      <c r="C179" s="9">
        <v>7</v>
      </c>
      <c r="D179" s="31">
        <v>1</v>
      </c>
      <c r="E179" s="18" t="s">
        <v>144</v>
      </c>
      <c r="F179" s="5"/>
      <c r="G179" s="109">
        <f>G180+G199+G203+G206+G208</f>
        <v>224453530.03000003</v>
      </c>
      <c r="H179" s="109">
        <f>H180+H199+H203+H206+H208</f>
        <v>213169093.86000004</v>
      </c>
      <c r="I179" s="62">
        <f t="shared" si="7"/>
        <v>-11284436.169999987</v>
      </c>
      <c r="J179" s="54">
        <f t="shared" si="8"/>
        <v>0.94972484429854265</v>
      </c>
    </row>
    <row r="180" spans="1:10" ht="30" customHeight="1" x14ac:dyDescent="0.2">
      <c r="A180" s="96" t="s">
        <v>74</v>
      </c>
      <c r="B180" s="130" t="s">
        <v>374</v>
      </c>
      <c r="C180" s="9">
        <v>7</v>
      </c>
      <c r="D180" s="31">
        <v>1</v>
      </c>
      <c r="E180" s="18" t="s">
        <v>184</v>
      </c>
      <c r="F180" s="5"/>
      <c r="G180" s="109">
        <f>G181+G187+G185+G195+G193+G197</f>
        <v>194292211.01000002</v>
      </c>
      <c r="H180" s="109">
        <f>H181+H187+H185+H195+H193+H197</f>
        <v>183013928.50000003</v>
      </c>
      <c r="I180" s="62">
        <f t="shared" si="7"/>
        <v>-11278282.50999999</v>
      </c>
      <c r="J180" s="54">
        <f t="shared" si="8"/>
        <v>0.94195195756241867</v>
      </c>
    </row>
    <row r="181" spans="1:10" ht="53.25" customHeight="1" x14ac:dyDescent="0.2">
      <c r="A181" s="96" t="s">
        <v>75</v>
      </c>
      <c r="B181" s="130" t="s">
        <v>374</v>
      </c>
      <c r="C181" s="9">
        <v>7</v>
      </c>
      <c r="D181" s="31">
        <v>1</v>
      </c>
      <c r="E181" s="18" t="s">
        <v>185</v>
      </c>
      <c r="F181" s="5"/>
      <c r="G181" s="109">
        <f>G182+G183+G184</f>
        <v>122498477.93000001</v>
      </c>
      <c r="H181" s="109">
        <f>H182+H183+H184</f>
        <v>120433913.37</v>
      </c>
      <c r="I181" s="62">
        <f t="shared" si="7"/>
        <v>-2064564.5600000024</v>
      </c>
      <c r="J181" s="54">
        <f t="shared" si="8"/>
        <v>0.98314620234563432</v>
      </c>
    </row>
    <row r="182" spans="1:10" ht="21" customHeight="1" x14ac:dyDescent="0.2">
      <c r="A182" s="97" t="s">
        <v>76</v>
      </c>
      <c r="B182" s="133" t="s">
        <v>374</v>
      </c>
      <c r="C182" s="11">
        <v>7</v>
      </c>
      <c r="D182" s="29">
        <v>1</v>
      </c>
      <c r="E182" s="20" t="s">
        <v>185</v>
      </c>
      <c r="F182" s="16">
        <v>110</v>
      </c>
      <c r="G182" s="110">
        <v>112937141.29000001</v>
      </c>
      <c r="H182" s="110">
        <v>110978815.73</v>
      </c>
      <c r="I182" s="63">
        <f t="shared" ref="I182:I330" si="14">H182-G182</f>
        <v>-1958325.5600000024</v>
      </c>
      <c r="J182" s="55">
        <f t="shared" ref="J182:J330" si="15">H182/G182</f>
        <v>0.98266003957926107</v>
      </c>
    </row>
    <row r="183" spans="1:10" ht="26.25" customHeight="1" x14ac:dyDescent="0.2">
      <c r="A183" s="97" t="s">
        <v>11</v>
      </c>
      <c r="B183" s="133" t="s">
        <v>374</v>
      </c>
      <c r="C183" s="11">
        <v>7</v>
      </c>
      <c r="D183" s="29">
        <v>1</v>
      </c>
      <c r="E183" s="20" t="s">
        <v>185</v>
      </c>
      <c r="F183" s="16">
        <v>240</v>
      </c>
      <c r="G183" s="110">
        <v>9224907.7300000004</v>
      </c>
      <c r="H183" s="110">
        <v>9149765.5299999993</v>
      </c>
      <c r="I183" s="63">
        <f t="shared" si="14"/>
        <v>-75142.200000001118</v>
      </c>
      <c r="J183" s="55">
        <f t="shared" si="15"/>
        <v>0.99185442259160661</v>
      </c>
    </row>
    <row r="184" spans="1:10" ht="26.25" customHeight="1" x14ac:dyDescent="0.2">
      <c r="A184" s="92" t="s">
        <v>112</v>
      </c>
      <c r="B184" s="133" t="s">
        <v>374</v>
      </c>
      <c r="C184" s="11">
        <v>7</v>
      </c>
      <c r="D184" s="29">
        <v>1</v>
      </c>
      <c r="E184" s="20" t="s">
        <v>185</v>
      </c>
      <c r="F184" s="16">
        <v>320</v>
      </c>
      <c r="G184" s="110">
        <v>336428.91</v>
      </c>
      <c r="H184" s="110">
        <v>305332.11</v>
      </c>
      <c r="I184" s="63">
        <f t="shared" si="14"/>
        <v>-31096.799999999988</v>
      </c>
      <c r="J184" s="55">
        <f t="shared" si="15"/>
        <v>0.90756799110991981</v>
      </c>
    </row>
    <row r="185" spans="1:10" ht="30.75" customHeight="1" x14ac:dyDescent="0.2">
      <c r="A185" s="96" t="s">
        <v>117</v>
      </c>
      <c r="B185" s="130" t="s">
        <v>374</v>
      </c>
      <c r="C185" s="9">
        <v>7</v>
      </c>
      <c r="D185" s="31">
        <v>1</v>
      </c>
      <c r="E185" s="18" t="s">
        <v>218</v>
      </c>
      <c r="F185" s="5"/>
      <c r="G185" s="109">
        <f>G186</f>
        <v>1000000</v>
      </c>
      <c r="H185" s="109">
        <f>H186</f>
        <v>1000000</v>
      </c>
      <c r="I185" s="62">
        <f t="shared" si="14"/>
        <v>0</v>
      </c>
      <c r="J185" s="54">
        <f t="shared" si="15"/>
        <v>1</v>
      </c>
    </row>
    <row r="186" spans="1:10" ht="28.5" customHeight="1" x14ac:dyDescent="0.2">
      <c r="A186" s="97" t="s">
        <v>11</v>
      </c>
      <c r="B186" s="133" t="s">
        <v>374</v>
      </c>
      <c r="C186" s="11">
        <v>7</v>
      </c>
      <c r="D186" s="29">
        <v>1</v>
      </c>
      <c r="E186" s="20" t="s">
        <v>218</v>
      </c>
      <c r="F186" s="16">
        <v>240</v>
      </c>
      <c r="G186" s="110">
        <v>1000000</v>
      </c>
      <c r="H186" s="110">
        <v>1000000</v>
      </c>
      <c r="I186" s="63">
        <f t="shared" si="14"/>
        <v>0</v>
      </c>
      <c r="J186" s="55">
        <f t="shared" si="15"/>
        <v>1</v>
      </c>
    </row>
    <row r="187" spans="1:10" ht="30.75" customHeight="1" x14ac:dyDescent="0.2">
      <c r="A187" s="96" t="s">
        <v>77</v>
      </c>
      <c r="B187" s="130" t="s">
        <v>374</v>
      </c>
      <c r="C187" s="9">
        <v>7</v>
      </c>
      <c r="D187" s="31">
        <v>1</v>
      </c>
      <c r="E187" s="18" t="s">
        <v>186</v>
      </c>
      <c r="F187" s="5"/>
      <c r="G187" s="109">
        <f>G188+G189+G191+G192+G190</f>
        <v>70244402.310000002</v>
      </c>
      <c r="H187" s="109">
        <f>H188+H189+H191+H192+H190</f>
        <v>61031434.360000007</v>
      </c>
      <c r="I187" s="62">
        <f t="shared" si="14"/>
        <v>-9212967.9499999955</v>
      </c>
      <c r="J187" s="54">
        <f t="shared" si="15"/>
        <v>0.86884409793478401</v>
      </c>
    </row>
    <row r="188" spans="1:10" ht="21.75" customHeight="1" x14ac:dyDescent="0.2">
      <c r="A188" s="97" t="s">
        <v>76</v>
      </c>
      <c r="B188" s="133" t="s">
        <v>374</v>
      </c>
      <c r="C188" s="11">
        <v>7</v>
      </c>
      <c r="D188" s="29">
        <v>1</v>
      </c>
      <c r="E188" s="20" t="s">
        <v>186</v>
      </c>
      <c r="F188" s="16">
        <v>110</v>
      </c>
      <c r="G188" s="110">
        <v>15444832.460000001</v>
      </c>
      <c r="H188" s="110">
        <v>15042892.310000001</v>
      </c>
      <c r="I188" s="63">
        <f t="shared" si="14"/>
        <v>-401940.15000000037</v>
      </c>
      <c r="J188" s="55">
        <f t="shared" si="15"/>
        <v>0.97397575201667153</v>
      </c>
    </row>
    <row r="189" spans="1:10" ht="29.25" customHeight="1" x14ac:dyDescent="0.2">
      <c r="A189" s="97" t="s">
        <v>11</v>
      </c>
      <c r="B189" s="133" t="s">
        <v>374</v>
      </c>
      <c r="C189" s="11">
        <v>7</v>
      </c>
      <c r="D189" s="29">
        <v>1</v>
      </c>
      <c r="E189" s="20" t="s">
        <v>186</v>
      </c>
      <c r="F189" s="16">
        <v>240</v>
      </c>
      <c r="G189" s="110">
        <f>53371265.51+45000</f>
        <v>53416265.509999998</v>
      </c>
      <c r="H189" s="110">
        <v>44680621.07</v>
      </c>
      <c r="I189" s="63">
        <f t="shared" si="14"/>
        <v>-8735644.4399999976</v>
      </c>
      <c r="J189" s="55">
        <f t="shared" si="15"/>
        <v>0.8364609664004945</v>
      </c>
    </row>
    <row r="190" spans="1:10" ht="31.5" customHeight="1" x14ac:dyDescent="0.2">
      <c r="A190" s="92" t="s">
        <v>112</v>
      </c>
      <c r="B190" s="133" t="s">
        <v>374</v>
      </c>
      <c r="C190" s="11">
        <v>7</v>
      </c>
      <c r="D190" s="29">
        <v>1</v>
      </c>
      <c r="E190" s="20" t="s">
        <v>186</v>
      </c>
      <c r="F190" s="16">
        <v>320</v>
      </c>
      <c r="G190" s="110">
        <v>0</v>
      </c>
      <c r="H190" s="110">
        <v>0</v>
      </c>
      <c r="I190" s="63">
        <f t="shared" si="14"/>
        <v>0</v>
      </c>
      <c r="J190" s="55">
        <v>0</v>
      </c>
    </row>
    <row r="191" spans="1:10" ht="18" customHeight="1" x14ac:dyDescent="0.2">
      <c r="A191" s="97" t="s">
        <v>34</v>
      </c>
      <c r="B191" s="133" t="s">
        <v>374</v>
      </c>
      <c r="C191" s="11">
        <v>7</v>
      </c>
      <c r="D191" s="29">
        <v>1</v>
      </c>
      <c r="E191" s="20" t="s">
        <v>186</v>
      </c>
      <c r="F191" s="16">
        <v>830</v>
      </c>
      <c r="G191" s="110">
        <v>204536.39</v>
      </c>
      <c r="H191" s="110">
        <v>204536.39</v>
      </c>
      <c r="I191" s="63">
        <f t="shared" si="14"/>
        <v>0</v>
      </c>
      <c r="J191" s="55">
        <f t="shared" si="15"/>
        <v>1</v>
      </c>
    </row>
    <row r="192" spans="1:10" ht="16.5" customHeight="1" x14ac:dyDescent="0.2">
      <c r="A192" s="97" t="s">
        <v>17</v>
      </c>
      <c r="B192" s="133" t="s">
        <v>374</v>
      </c>
      <c r="C192" s="11">
        <v>7</v>
      </c>
      <c r="D192" s="29">
        <v>1</v>
      </c>
      <c r="E192" s="20" t="s">
        <v>186</v>
      </c>
      <c r="F192" s="16">
        <v>850</v>
      </c>
      <c r="G192" s="110">
        <v>1178767.95</v>
      </c>
      <c r="H192" s="110">
        <v>1103384.5900000001</v>
      </c>
      <c r="I192" s="63">
        <f t="shared" si="14"/>
        <v>-75383.35999999987</v>
      </c>
      <c r="J192" s="55">
        <f t="shared" si="15"/>
        <v>0.9360490247465586</v>
      </c>
    </row>
    <row r="193" spans="1:10" ht="30.75" customHeight="1" x14ac:dyDescent="0.2">
      <c r="A193" s="97" t="s">
        <v>339</v>
      </c>
      <c r="B193" s="130" t="s">
        <v>374</v>
      </c>
      <c r="C193" s="9">
        <v>7</v>
      </c>
      <c r="D193" s="31">
        <v>1</v>
      </c>
      <c r="E193" s="18" t="s">
        <v>338</v>
      </c>
      <c r="F193" s="5"/>
      <c r="G193" s="110">
        <f>G194</f>
        <v>148500</v>
      </c>
      <c r="H193" s="110">
        <f>H194</f>
        <v>148500</v>
      </c>
      <c r="I193" s="63">
        <f t="shared" si="14"/>
        <v>0</v>
      </c>
      <c r="J193" s="55">
        <f t="shared" si="15"/>
        <v>1</v>
      </c>
    </row>
    <row r="194" spans="1:10" ht="30" customHeight="1" x14ac:dyDescent="0.2">
      <c r="A194" s="97" t="s">
        <v>11</v>
      </c>
      <c r="B194" s="133" t="s">
        <v>374</v>
      </c>
      <c r="C194" s="11">
        <v>7</v>
      </c>
      <c r="D194" s="29">
        <v>1</v>
      </c>
      <c r="E194" s="20" t="s">
        <v>338</v>
      </c>
      <c r="F194" s="16">
        <v>240</v>
      </c>
      <c r="G194" s="110">
        <v>148500</v>
      </c>
      <c r="H194" s="110">
        <v>148500</v>
      </c>
      <c r="I194" s="63">
        <f t="shared" si="14"/>
        <v>0</v>
      </c>
      <c r="J194" s="55">
        <f t="shared" si="15"/>
        <v>1</v>
      </c>
    </row>
    <row r="195" spans="1:10" ht="35.25" customHeight="1" x14ac:dyDescent="0.2">
      <c r="A195" s="96" t="s">
        <v>239</v>
      </c>
      <c r="B195" s="130" t="s">
        <v>374</v>
      </c>
      <c r="C195" s="9">
        <v>7</v>
      </c>
      <c r="D195" s="31">
        <v>1</v>
      </c>
      <c r="E195" s="18" t="s">
        <v>278</v>
      </c>
      <c r="F195" s="5"/>
      <c r="G195" s="109">
        <f>G196</f>
        <v>399830.77</v>
      </c>
      <c r="H195" s="109">
        <f>H196</f>
        <v>399080.77</v>
      </c>
      <c r="I195" s="62">
        <f t="shared" si="14"/>
        <v>-750</v>
      </c>
      <c r="J195" s="54">
        <f t="shared" si="15"/>
        <v>0.99812420639862209</v>
      </c>
    </row>
    <row r="196" spans="1:10" ht="34.5" customHeight="1" x14ac:dyDescent="0.2">
      <c r="A196" s="97" t="s">
        <v>11</v>
      </c>
      <c r="B196" s="133" t="s">
        <v>374</v>
      </c>
      <c r="C196" s="11">
        <v>7</v>
      </c>
      <c r="D196" s="29">
        <v>1</v>
      </c>
      <c r="E196" s="20" t="s">
        <v>278</v>
      </c>
      <c r="F196" s="16">
        <v>240</v>
      </c>
      <c r="G196" s="110">
        <v>399830.77</v>
      </c>
      <c r="H196" s="110">
        <v>399080.77</v>
      </c>
      <c r="I196" s="63">
        <f t="shared" si="14"/>
        <v>-750</v>
      </c>
      <c r="J196" s="55">
        <f t="shared" si="15"/>
        <v>0.99812420639862209</v>
      </c>
    </row>
    <row r="197" spans="1:10" ht="28.5" customHeight="1" x14ac:dyDescent="0.2">
      <c r="A197" s="114" t="s">
        <v>340</v>
      </c>
      <c r="B197" s="130" t="s">
        <v>374</v>
      </c>
      <c r="C197" s="9">
        <v>7</v>
      </c>
      <c r="D197" s="31">
        <v>1</v>
      </c>
      <c r="E197" s="18" t="s">
        <v>216</v>
      </c>
      <c r="F197" s="5"/>
      <c r="G197" s="109">
        <f>G198</f>
        <v>1000</v>
      </c>
      <c r="H197" s="109">
        <f>H198</f>
        <v>1000</v>
      </c>
      <c r="I197" s="63">
        <f t="shared" si="14"/>
        <v>0</v>
      </c>
      <c r="J197" s="55">
        <f t="shared" si="15"/>
        <v>1</v>
      </c>
    </row>
    <row r="198" spans="1:10" ht="30" customHeight="1" x14ac:dyDescent="0.2">
      <c r="A198" s="97" t="s">
        <v>11</v>
      </c>
      <c r="B198" s="133" t="s">
        <v>374</v>
      </c>
      <c r="C198" s="11">
        <v>7</v>
      </c>
      <c r="D198" s="29">
        <v>1</v>
      </c>
      <c r="E198" s="20" t="s">
        <v>216</v>
      </c>
      <c r="F198" s="16">
        <v>240</v>
      </c>
      <c r="G198" s="110">
        <v>1000</v>
      </c>
      <c r="H198" s="110">
        <v>1000</v>
      </c>
      <c r="I198" s="63">
        <f t="shared" si="14"/>
        <v>0</v>
      </c>
      <c r="J198" s="55">
        <f t="shared" si="15"/>
        <v>1</v>
      </c>
    </row>
    <row r="199" spans="1:10" ht="30" customHeight="1" x14ac:dyDescent="0.2">
      <c r="A199" s="96" t="s">
        <v>15</v>
      </c>
      <c r="B199" s="130" t="s">
        <v>374</v>
      </c>
      <c r="C199" s="9">
        <v>7</v>
      </c>
      <c r="D199" s="31">
        <v>1</v>
      </c>
      <c r="E199" s="18" t="s">
        <v>145</v>
      </c>
      <c r="F199" s="5"/>
      <c r="G199" s="109">
        <f>G200</f>
        <v>654273.97</v>
      </c>
      <c r="H199" s="109">
        <f>H200</f>
        <v>652383.30000000005</v>
      </c>
      <c r="I199" s="62">
        <f t="shared" si="14"/>
        <v>-1890.6699999999255</v>
      </c>
      <c r="J199" s="54">
        <f t="shared" si="15"/>
        <v>0.99711027782444117</v>
      </c>
    </row>
    <row r="200" spans="1:10" ht="52.5" customHeight="1" x14ac:dyDescent="0.2">
      <c r="A200" s="96" t="s">
        <v>78</v>
      </c>
      <c r="B200" s="130" t="s">
        <v>374</v>
      </c>
      <c r="C200" s="9">
        <v>7</v>
      </c>
      <c r="D200" s="31">
        <v>1</v>
      </c>
      <c r="E200" s="18" t="s">
        <v>187</v>
      </c>
      <c r="F200" s="5"/>
      <c r="G200" s="109">
        <f>G201+G202</f>
        <v>654273.97</v>
      </c>
      <c r="H200" s="109">
        <f>H201+H202</f>
        <v>652383.30000000005</v>
      </c>
      <c r="I200" s="62">
        <f t="shared" si="14"/>
        <v>-1890.6699999999255</v>
      </c>
      <c r="J200" s="54">
        <f t="shared" si="15"/>
        <v>0.99711027782444117</v>
      </c>
    </row>
    <row r="201" spans="1:10" ht="20.25" customHeight="1" x14ac:dyDescent="0.2">
      <c r="A201" s="97" t="s">
        <v>76</v>
      </c>
      <c r="B201" s="133" t="s">
        <v>374</v>
      </c>
      <c r="C201" s="11">
        <v>7</v>
      </c>
      <c r="D201" s="29">
        <v>1</v>
      </c>
      <c r="E201" s="20" t="s">
        <v>187</v>
      </c>
      <c r="F201" s="16">
        <v>110</v>
      </c>
      <c r="G201" s="110">
        <v>0</v>
      </c>
      <c r="H201" s="110">
        <v>0</v>
      </c>
      <c r="I201" s="63">
        <f t="shared" si="14"/>
        <v>0</v>
      </c>
      <c r="J201" s="55">
        <v>0</v>
      </c>
    </row>
    <row r="202" spans="1:10" ht="30.75" customHeight="1" x14ac:dyDescent="0.2">
      <c r="A202" s="97" t="s">
        <v>11</v>
      </c>
      <c r="B202" s="133" t="s">
        <v>374</v>
      </c>
      <c r="C202" s="11">
        <v>7</v>
      </c>
      <c r="D202" s="29">
        <v>1</v>
      </c>
      <c r="E202" s="20" t="s">
        <v>187</v>
      </c>
      <c r="F202" s="16">
        <v>240</v>
      </c>
      <c r="G202" s="110">
        <v>654273.97</v>
      </c>
      <c r="H202" s="110">
        <v>652383.30000000005</v>
      </c>
      <c r="I202" s="63">
        <f t="shared" si="14"/>
        <v>-1890.6699999999255</v>
      </c>
      <c r="J202" s="55">
        <f t="shared" si="15"/>
        <v>0.99711027782444117</v>
      </c>
    </row>
    <row r="203" spans="1:10" ht="26.25" customHeight="1" x14ac:dyDescent="0.2">
      <c r="A203" s="96" t="s">
        <v>79</v>
      </c>
      <c r="B203" s="130" t="s">
        <v>374</v>
      </c>
      <c r="C203" s="9">
        <v>7</v>
      </c>
      <c r="D203" s="31">
        <v>1</v>
      </c>
      <c r="E203" s="18" t="s">
        <v>188</v>
      </c>
      <c r="F203" s="5"/>
      <c r="G203" s="109">
        <f>G204</f>
        <v>4982804.3</v>
      </c>
      <c r="H203" s="109">
        <f>H204</f>
        <v>4982301.04</v>
      </c>
      <c r="I203" s="62">
        <f t="shared" si="14"/>
        <v>-503.25999999977648</v>
      </c>
      <c r="J203" s="54">
        <f t="shared" si="15"/>
        <v>0.99989900064909232</v>
      </c>
    </row>
    <row r="204" spans="1:10" ht="58.5" customHeight="1" x14ac:dyDescent="0.2">
      <c r="A204" s="96" t="s">
        <v>80</v>
      </c>
      <c r="B204" s="130" t="s">
        <v>374</v>
      </c>
      <c r="C204" s="9">
        <v>7</v>
      </c>
      <c r="D204" s="31">
        <v>1</v>
      </c>
      <c r="E204" s="18" t="s">
        <v>189</v>
      </c>
      <c r="F204" s="5"/>
      <c r="G204" s="109">
        <f>G205</f>
        <v>4982804.3</v>
      </c>
      <c r="H204" s="109">
        <f>H205</f>
        <v>4982301.04</v>
      </c>
      <c r="I204" s="62">
        <f t="shared" si="14"/>
        <v>-503.25999999977648</v>
      </c>
      <c r="J204" s="54">
        <f t="shared" si="15"/>
        <v>0.99989900064909232</v>
      </c>
    </row>
    <row r="205" spans="1:10" ht="19.5" customHeight="1" x14ac:dyDescent="0.2">
      <c r="A205" s="97" t="s">
        <v>76</v>
      </c>
      <c r="B205" s="133" t="s">
        <v>374</v>
      </c>
      <c r="C205" s="11">
        <v>7</v>
      </c>
      <c r="D205" s="29">
        <v>1</v>
      </c>
      <c r="E205" s="20" t="s">
        <v>189</v>
      </c>
      <c r="F205" s="16">
        <v>110</v>
      </c>
      <c r="G205" s="110">
        <v>4982804.3</v>
      </c>
      <c r="H205" s="110">
        <v>4982301.04</v>
      </c>
      <c r="I205" s="63">
        <f t="shared" si="14"/>
        <v>-503.25999999977648</v>
      </c>
      <c r="J205" s="55">
        <f t="shared" si="15"/>
        <v>0.99989900064909232</v>
      </c>
    </row>
    <row r="206" spans="1:10" ht="31.5" customHeight="1" x14ac:dyDescent="0.2">
      <c r="A206" s="93" t="s">
        <v>280</v>
      </c>
      <c r="B206" s="130" t="s">
        <v>374</v>
      </c>
      <c r="C206" s="9">
        <v>7</v>
      </c>
      <c r="D206" s="31">
        <v>1</v>
      </c>
      <c r="E206" s="18" t="s">
        <v>279</v>
      </c>
      <c r="F206" s="73"/>
      <c r="G206" s="109">
        <f>G207</f>
        <v>6710300</v>
      </c>
      <c r="H206" s="109">
        <f>H207</f>
        <v>6710300</v>
      </c>
      <c r="I206" s="62">
        <f t="shared" si="14"/>
        <v>0</v>
      </c>
      <c r="J206" s="54">
        <f t="shared" si="15"/>
        <v>1</v>
      </c>
    </row>
    <row r="207" spans="1:10" ht="27" customHeight="1" x14ac:dyDescent="0.2">
      <c r="A207" s="97" t="s">
        <v>11</v>
      </c>
      <c r="B207" s="133" t="s">
        <v>374</v>
      </c>
      <c r="C207" s="11">
        <v>7</v>
      </c>
      <c r="D207" s="29">
        <v>1</v>
      </c>
      <c r="E207" s="20" t="s">
        <v>279</v>
      </c>
      <c r="F207" s="73">
        <v>240</v>
      </c>
      <c r="G207" s="110">
        <v>6710300</v>
      </c>
      <c r="H207" s="110">
        <v>6710300</v>
      </c>
      <c r="I207" s="63">
        <f t="shared" si="14"/>
        <v>0</v>
      </c>
      <c r="J207" s="55">
        <f t="shared" si="15"/>
        <v>1</v>
      </c>
    </row>
    <row r="208" spans="1:10" ht="48" customHeight="1" x14ac:dyDescent="0.2">
      <c r="A208" s="93" t="s">
        <v>281</v>
      </c>
      <c r="B208" s="130" t="s">
        <v>374</v>
      </c>
      <c r="C208" s="9">
        <v>7</v>
      </c>
      <c r="D208" s="31">
        <v>1</v>
      </c>
      <c r="E208" s="18" t="s">
        <v>282</v>
      </c>
      <c r="F208" s="74"/>
      <c r="G208" s="109">
        <f>G210+G209</f>
        <v>17813940.75</v>
      </c>
      <c r="H208" s="109">
        <f>H210+H209</f>
        <v>17810181.02</v>
      </c>
      <c r="I208" s="62">
        <f t="shared" si="14"/>
        <v>-3759.730000000447</v>
      </c>
      <c r="J208" s="54">
        <f t="shared" si="15"/>
        <v>0.99978894450965317</v>
      </c>
    </row>
    <row r="209" spans="1:10" ht="29.25" customHeight="1" x14ac:dyDescent="0.2">
      <c r="A209" s="97" t="s">
        <v>11</v>
      </c>
      <c r="B209" s="133" t="s">
        <v>374</v>
      </c>
      <c r="C209" s="11">
        <v>7</v>
      </c>
      <c r="D209" s="29">
        <v>1</v>
      </c>
      <c r="E209" s="20" t="s">
        <v>282</v>
      </c>
      <c r="F209" s="73">
        <v>240</v>
      </c>
      <c r="G209" s="116">
        <v>17810181.02</v>
      </c>
      <c r="H209" s="116">
        <v>17810181.02</v>
      </c>
      <c r="I209" s="62">
        <f t="shared" si="14"/>
        <v>0</v>
      </c>
      <c r="J209" s="54">
        <f t="shared" si="15"/>
        <v>1</v>
      </c>
    </row>
    <row r="210" spans="1:10" ht="19.5" customHeight="1" x14ac:dyDescent="0.2">
      <c r="A210" s="92" t="s">
        <v>59</v>
      </c>
      <c r="B210" s="133" t="s">
        <v>374</v>
      </c>
      <c r="C210" s="11">
        <v>7</v>
      </c>
      <c r="D210" s="29">
        <v>1</v>
      </c>
      <c r="E210" s="20" t="s">
        <v>282</v>
      </c>
      <c r="F210" s="73">
        <v>410</v>
      </c>
      <c r="G210" s="110">
        <v>3759.73</v>
      </c>
      <c r="H210" s="110">
        <v>0</v>
      </c>
      <c r="I210" s="63">
        <f t="shared" si="14"/>
        <v>-3759.73</v>
      </c>
      <c r="J210" s="55">
        <f t="shared" si="15"/>
        <v>0</v>
      </c>
    </row>
    <row r="211" spans="1:10" ht="17.25" customHeight="1" x14ac:dyDescent="0.2">
      <c r="A211" s="99" t="s">
        <v>81</v>
      </c>
      <c r="B211" s="130" t="s">
        <v>374</v>
      </c>
      <c r="C211" s="8">
        <v>7</v>
      </c>
      <c r="D211" s="30">
        <v>2</v>
      </c>
      <c r="E211" s="17"/>
      <c r="F211" s="4"/>
      <c r="G211" s="115">
        <f>G215+G256+G265+G212+G269+G272</f>
        <v>364170865.81999999</v>
      </c>
      <c r="H211" s="115">
        <f>H215+H256+H265+H212+H269+H272</f>
        <v>350678674.56</v>
      </c>
      <c r="I211" s="64">
        <f t="shared" si="14"/>
        <v>-13492191.25999999</v>
      </c>
      <c r="J211" s="56">
        <f t="shared" si="15"/>
        <v>0.96295093175666391</v>
      </c>
    </row>
    <row r="212" spans="1:10" ht="53.25" customHeight="1" x14ac:dyDescent="0.2">
      <c r="A212" s="99" t="s">
        <v>342</v>
      </c>
      <c r="B212" s="130" t="s">
        <v>374</v>
      </c>
      <c r="C212" s="9">
        <v>7</v>
      </c>
      <c r="D212" s="31">
        <v>2</v>
      </c>
      <c r="E212" s="18" t="s">
        <v>319</v>
      </c>
      <c r="F212" s="4"/>
      <c r="G212" s="115">
        <f>G213</f>
        <v>35000</v>
      </c>
      <c r="H212" s="115">
        <f>H213</f>
        <v>24984</v>
      </c>
      <c r="I212" s="64">
        <f t="shared" si="14"/>
        <v>-10016</v>
      </c>
      <c r="J212" s="56">
        <f t="shared" si="15"/>
        <v>0.71382857142857148</v>
      </c>
    </row>
    <row r="213" spans="1:10" ht="42.75" customHeight="1" x14ac:dyDescent="0.2">
      <c r="A213" s="99" t="s">
        <v>343</v>
      </c>
      <c r="B213" s="130" t="s">
        <v>374</v>
      </c>
      <c r="C213" s="9">
        <v>7</v>
      </c>
      <c r="D213" s="31">
        <v>2</v>
      </c>
      <c r="E213" s="18" t="s">
        <v>341</v>
      </c>
      <c r="F213" s="4"/>
      <c r="G213" s="115">
        <f>G214</f>
        <v>35000</v>
      </c>
      <c r="H213" s="115">
        <f>H214</f>
        <v>24984</v>
      </c>
      <c r="I213" s="64">
        <f t="shared" si="14"/>
        <v>-10016</v>
      </c>
      <c r="J213" s="56">
        <f t="shared" si="15"/>
        <v>0.71382857142857148</v>
      </c>
    </row>
    <row r="214" spans="1:10" ht="28.5" customHeight="1" x14ac:dyDescent="0.2">
      <c r="A214" s="97" t="s">
        <v>11</v>
      </c>
      <c r="B214" s="133" t="s">
        <v>374</v>
      </c>
      <c r="C214" s="104">
        <v>7</v>
      </c>
      <c r="D214" s="105">
        <v>2</v>
      </c>
      <c r="E214" s="20" t="s">
        <v>341</v>
      </c>
      <c r="F214" s="76">
        <v>240</v>
      </c>
      <c r="G214" s="110">
        <v>35000</v>
      </c>
      <c r="H214" s="110">
        <v>24984</v>
      </c>
      <c r="I214" s="63">
        <f t="shared" si="14"/>
        <v>-10016</v>
      </c>
      <c r="J214" s="56">
        <f t="shared" si="15"/>
        <v>0.71382857142857148</v>
      </c>
    </row>
    <row r="215" spans="1:10" ht="27" customHeight="1" x14ac:dyDescent="0.2">
      <c r="A215" s="96" t="s">
        <v>13</v>
      </c>
      <c r="B215" s="130" t="s">
        <v>374</v>
      </c>
      <c r="C215" s="9">
        <v>7</v>
      </c>
      <c r="D215" s="31">
        <v>2</v>
      </c>
      <c r="E215" s="18" t="s">
        <v>143</v>
      </c>
      <c r="F215" s="5"/>
      <c r="G215" s="109">
        <f>G216</f>
        <v>362306089.81999999</v>
      </c>
      <c r="H215" s="109">
        <f>H216</f>
        <v>349071749.56</v>
      </c>
      <c r="I215" s="62">
        <f t="shared" si="14"/>
        <v>-13234340.25999999</v>
      </c>
      <c r="J215" s="54">
        <f t="shared" si="15"/>
        <v>0.96347193538321407</v>
      </c>
    </row>
    <row r="216" spans="1:10" ht="27.75" customHeight="1" x14ac:dyDescent="0.2">
      <c r="A216" s="96" t="s">
        <v>14</v>
      </c>
      <c r="B216" s="130" t="s">
        <v>374</v>
      </c>
      <c r="C216" s="9">
        <v>7</v>
      </c>
      <c r="D216" s="31">
        <v>2</v>
      </c>
      <c r="E216" s="18" t="s">
        <v>144</v>
      </c>
      <c r="F216" s="5"/>
      <c r="G216" s="109">
        <f>G220+G247+G254+G217</f>
        <v>362306089.81999999</v>
      </c>
      <c r="H216" s="109">
        <f>H220+H247+H254</f>
        <v>349071749.56</v>
      </c>
      <c r="I216" s="62">
        <f t="shared" si="14"/>
        <v>-13234340.25999999</v>
      </c>
      <c r="J216" s="54">
        <f t="shared" si="15"/>
        <v>0.96347193538321407</v>
      </c>
    </row>
    <row r="217" spans="1:10" ht="28.5" customHeight="1" x14ac:dyDescent="0.2">
      <c r="A217" s="96" t="s">
        <v>309</v>
      </c>
      <c r="B217" s="130" t="s">
        <v>374</v>
      </c>
      <c r="C217" s="9">
        <v>7</v>
      </c>
      <c r="D217" s="31">
        <v>2</v>
      </c>
      <c r="E217" s="18" t="s">
        <v>184</v>
      </c>
      <c r="F217" s="5"/>
      <c r="G217" s="109">
        <f>G218</f>
        <v>9244.06</v>
      </c>
      <c r="H217" s="109">
        <f>H218</f>
        <v>0</v>
      </c>
      <c r="I217" s="62">
        <f t="shared" si="14"/>
        <v>-9244.06</v>
      </c>
      <c r="J217" s="54">
        <f t="shared" si="15"/>
        <v>0</v>
      </c>
    </row>
    <row r="218" spans="1:10" ht="27.75" customHeight="1" x14ac:dyDescent="0.2">
      <c r="A218" s="96" t="s">
        <v>340</v>
      </c>
      <c r="B218" s="130" t="s">
        <v>374</v>
      </c>
      <c r="C218" s="9">
        <v>7</v>
      </c>
      <c r="D218" s="31">
        <v>2</v>
      </c>
      <c r="E218" s="18" t="s">
        <v>216</v>
      </c>
      <c r="F218" s="5"/>
      <c r="G218" s="109">
        <f>G219</f>
        <v>9244.06</v>
      </c>
      <c r="H218" s="109">
        <f>H219</f>
        <v>0</v>
      </c>
      <c r="I218" s="62">
        <f t="shared" si="14"/>
        <v>-9244.06</v>
      </c>
      <c r="J218" s="54">
        <f t="shared" si="15"/>
        <v>0</v>
      </c>
    </row>
    <row r="219" spans="1:10" ht="28.5" customHeight="1" x14ac:dyDescent="0.2">
      <c r="A219" s="97" t="s">
        <v>11</v>
      </c>
      <c r="B219" s="133" t="s">
        <v>374</v>
      </c>
      <c r="C219" s="11">
        <v>7</v>
      </c>
      <c r="D219" s="29">
        <v>2</v>
      </c>
      <c r="E219" s="20" t="s">
        <v>216</v>
      </c>
      <c r="F219" s="76">
        <v>240</v>
      </c>
      <c r="G219" s="110">
        <v>9244.06</v>
      </c>
      <c r="H219" s="110">
        <v>0</v>
      </c>
      <c r="I219" s="63">
        <f t="shared" si="14"/>
        <v>-9244.06</v>
      </c>
      <c r="J219" s="55">
        <f t="shared" si="15"/>
        <v>0</v>
      </c>
    </row>
    <row r="220" spans="1:10" ht="22.5" customHeight="1" x14ac:dyDescent="0.2">
      <c r="A220" s="96" t="s">
        <v>15</v>
      </c>
      <c r="B220" s="130" t="s">
        <v>374</v>
      </c>
      <c r="C220" s="9">
        <v>7</v>
      </c>
      <c r="D220" s="31">
        <v>2</v>
      </c>
      <c r="E220" s="18" t="s">
        <v>145</v>
      </c>
      <c r="F220" s="5"/>
      <c r="G220" s="109">
        <f>G223+G226+G230+G242+G244+G221+G228+G236+G238+G240</f>
        <v>342686923.69</v>
      </c>
      <c r="H220" s="109">
        <f>H223+H226+H230+H242+H244+H221+H228+H236+H238+H240</f>
        <v>329462115.66000003</v>
      </c>
      <c r="I220" s="62">
        <f t="shared" si="14"/>
        <v>-13224808.029999971</v>
      </c>
      <c r="J220" s="54">
        <f t="shared" si="15"/>
        <v>0.96140848361648212</v>
      </c>
    </row>
    <row r="221" spans="1:10" ht="52.5" customHeight="1" x14ac:dyDescent="0.2">
      <c r="A221" s="96" t="s">
        <v>78</v>
      </c>
      <c r="B221" s="130" t="s">
        <v>374</v>
      </c>
      <c r="C221" s="9">
        <v>7</v>
      </c>
      <c r="D221" s="31">
        <v>2</v>
      </c>
      <c r="E221" s="18" t="s">
        <v>187</v>
      </c>
      <c r="F221" s="5"/>
      <c r="G221" s="109">
        <f>G222</f>
        <v>775401.71</v>
      </c>
      <c r="H221" s="109">
        <f>H222</f>
        <v>773979.16</v>
      </c>
      <c r="I221" s="62">
        <f t="shared" si="14"/>
        <v>-1422.5499999999302</v>
      </c>
      <c r="J221" s="54">
        <f t="shared" si="15"/>
        <v>0.9981654025498603</v>
      </c>
    </row>
    <row r="222" spans="1:10" ht="24.75" customHeight="1" x14ac:dyDescent="0.2">
      <c r="A222" s="97" t="s">
        <v>11</v>
      </c>
      <c r="B222" s="133" t="s">
        <v>374</v>
      </c>
      <c r="C222" s="11">
        <v>7</v>
      </c>
      <c r="D222" s="29">
        <v>2</v>
      </c>
      <c r="E222" s="20" t="s">
        <v>187</v>
      </c>
      <c r="F222" s="16">
        <v>240</v>
      </c>
      <c r="G222" s="110">
        <v>775401.71</v>
      </c>
      <c r="H222" s="110">
        <v>773979.16</v>
      </c>
      <c r="I222" s="63">
        <f t="shared" si="14"/>
        <v>-1422.5499999999302</v>
      </c>
      <c r="J222" s="55">
        <f t="shared" si="15"/>
        <v>0.9981654025498603</v>
      </c>
    </row>
    <row r="223" spans="1:10" ht="57.75" customHeight="1" x14ac:dyDescent="0.2">
      <c r="A223" s="96" t="s">
        <v>82</v>
      </c>
      <c r="B223" s="130" t="s">
        <v>374</v>
      </c>
      <c r="C223" s="9">
        <v>7</v>
      </c>
      <c r="D223" s="31">
        <v>2</v>
      </c>
      <c r="E223" s="18" t="s">
        <v>190</v>
      </c>
      <c r="F223" s="5"/>
      <c r="G223" s="109">
        <f>G224+G225</f>
        <v>257368300.97</v>
      </c>
      <c r="H223" s="109">
        <f>H224+H225</f>
        <v>252730508.06999999</v>
      </c>
      <c r="I223" s="62">
        <f t="shared" si="14"/>
        <v>-4637792.900000006</v>
      </c>
      <c r="J223" s="54">
        <f t="shared" si="15"/>
        <v>0.98197993737954303</v>
      </c>
    </row>
    <row r="224" spans="1:10" ht="18" customHeight="1" x14ac:dyDescent="0.2">
      <c r="A224" s="97" t="s">
        <v>76</v>
      </c>
      <c r="B224" s="133" t="s">
        <v>374</v>
      </c>
      <c r="C224" s="11">
        <v>7</v>
      </c>
      <c r="D224" s="29">
        <v>2</v>
      </c>
      <c r="E224" s="20" t="s">
        <v>190</v>
      </c>
      <c r="F224" s="16">
        <v>110</v>
      </c>
      <c r="G224" s="110">
        <v>233945976.13</v>
      </c>
      <c r="H224" s="110">
        <v>229469292.88999999</v>
      </c>
      <c r="I224" s="63">
        <f t="shared" si="14"/>
        <v>-4476683.2400000095</v>
      </c>
      <c r="J224" s="55">
        <f t="shared" si="15"/>
        <v>0.98086445719625293</v>
      </c>
    </row>
    <row r="225" spans="1:10" ht="23.25" customHeight="1" x14ac:dyDescent="0.2">
      <c r="A225" s="97" t="s">
        <v>11</v>
      </c>
      <c r="B225" s="133" t="s">
        <v>374</v>
      </c>
      <c r="C225" s="11">
        <v>7</v>
      </c>
      <c r="D225" s="29">
        <v>2</v>
      </c>
      <c r="E225" s="20" t="s">
        <v>190</v>
      </c>
      <c r="F225" s="16">
        <v>240</v>
      </c>
      <c r="G225" s="110">
        <v>23422324.84</v>
      </c>
      <c r="H225" s="110">
        <v>23261215.18</v>
      </c>
      <c r="I225" s="63">
        <f t="shared" si="14"/>
        <v>-161109.66000000015</v>
      </c>
      <c r="J225" s="55">
        <f t="shared" si="15"/>
        <v>0.99312153421572991</v>
      </c>
    </row>
    <row r="226" spans="1:10" ht="33.75" customHeight="1" x14ac:dyDescent="0.2">
      <c r="A226" s="96" t="s">
        <v>285</v>
      </c>
      <c r="B226" s="130" t="s">
        <v>374</v>
      </c>
      <c r="C226" s="9">
        <v>7</v>
      </c>
      <c r="D226" s="31">
        <v>2</v>
      </c>
      <c r="E226" s="18" t="s">
        <v>191</v>
      </c>
      <c r="F226" s="5"/>
      <c r="G226" s="109">
        <f>G227</f>
        <v>6942000</v>
      </c>
      <c r="H226" s="109">
        <f>H227</f>
        <v>6745591.3300000001</v>
      </c>
      <c r="I226" s="62">
        <f t="shared" si="14"/>
        <v>-196408.66999999993</v>
      </c>
      <c r="J226" s="54">
        <f t="shared" si="15"/>
        <v>0.97170719245174297</v>
      </c>
    </row>
    <row r="227" spans="1:10" ht="27" customHeight="1" x14ac:dyDescent="0.2">
      <c r="A227" s="97" t="s">
        <v>11</v>
      </c>
      <c r="B227" s="133" t="s">
        <v>374</v>
      </c>
      <c r="C227" s="11">
        <v>7</v>
      </c>
      <c r="D227" s="29">
        <v>2</v>
      </c>
      <c r="E227" s="20" t="s">
        <v>191</v>
      </c>
      <c r="F227" s="16">
        <v>240</v>
      </c>
      <c r="G227" s="110">
        <v>6942000</v>
      </c>
      <c r="H227" s="110">
        <v>6745591.3300000001</v>
      </c>
      <c r="I227" s="63">
        <f t="shared" si="14"/>
        <v>-196408.66999999993</v>
      </c>
      <c r="J227" s="55">
        <f t="shared" si="15"/>
        <v>0.97170719245174297</v>
      </c>
    </row>
    <row r="228" spans="1:10" ht="33.75" customHeight="1" x14ac:dyDescent="0.2">
      <c r="A228" s="97" t="s">
        <v>347</v>
      </c>
      <c r="B228" s="130" t="s">
        <v>374</v>
      </c>
      <c r="C228" s="9">
        <v>7</v>
      </c>
      <c r="D228" s="31">
        <v>2</v>
      </c>
      <c r="E228" s="18" t="s">
        <v>346</v>
      </c>
      <c r="F228" s="5"/>
      <c r="G228" s="109">
        <f>G229</f>
        <v>7131900</v>
      </c>
      <c r="H228" s="109">
        <f>H229</f>
        <v>6847213.1699999999</v>
      </c>
      <c r="I228" s="63">
        <f t="shared" si="14"/>
        <v>-284686.83000000007</v>
      </c>
      <c r="J228" s="55">
        <f t="shared" si="15"/>
        <v>0.96008261052454469</v>
      </c>
    </row>
    <row r="229" spans="1:10" ht="19.5" customHeight="1" x14ac:dyDescent="0.2">
      <c r="A229" s="97" t="s">
        <v>76</v>
      </c>
      <c r="B229" s="133" t="s">
        <v>374</v>
      </c>
      <c r="C229" s="11">
        <v>7</v>
      </c>
      <c r="D229" s="29">
        <v>2</v>
      </c>
      <c r="E229" s="20" t="s">
        <v>346</v>
      </c>
      <c r="F229" s="16">
        <v>110</v>
      </c>
      <c r="G229" s="110">
        <v>7131900</v>
      </c>
      <c r="H229" s="110">
        <v>6847213.1699999999</v>
      </c>
      <c r="I229" s="63">
        <f t="shared" si="14"/>
        <v>-284686.83000000007</v>
      </c>
      <c r="J229" s="55">
        <f t="shared" si="15"/>
        <v>0.96008261052454469</v>
      </c>
    </row>
    <row r="230" spans="1:10" ht="37.5" customHeight="1" x14ac:dyDescent="0.2">
      <c r="A230" s="96" t="s">
        <v>83</v>
      </c>
      <c r="B230" s="130" t="s">
        <v>374</v>
      </c>
      <c r="C230" s="9">
        <v>7</v>
      </c>
      <c r="D230" s="31">
        <v>2</v>
      </c>
      <c r="E230" s="18" t="s">
        <v>192</v>
      </c>
      <c r="F230" s="5"/>
      <c r="G230" s="109">
        <f>G231+G232+G235+G234+G233</f>
        <v>63043766.700000003</v>
      </c>
      <c r="H230" s="109">
        <f>H231+H232+H235+H234+H233</f>
        <v>55538983.5</v>
      </c>
      <c r="I230" s="62">
        <f t="shared" si="14"/>
        <v>-7504783.200000003</v>
      </c>
      <c r="J230" s="54">
        <f t="shared" si="15"/>
        <v>0.88095915595094032</v>
      </c>
    </row>
    <row r="231" spans="1:10" ht="18.75" customHeight="1" x14ac:dyDescent="0.2">
      <c r="A231" s="97" t="s">
        <v>76</v>
      </c>
      <c r="B231" s="133" t="s">
        <v>374</v>
      </c>
      <c r="C231" s="11">
        <v>7</v>
      </c>
      <c r="D231" s="29">
        <v>2</v>
      </c>
      <c r="E231" s="20" t="s">
        <v>192</v>
      </c>
      <c r="F231" s="16">
        <v>110</v>
      </c>
      <c r="G231" s="110">
        <v>13111124.68</v>
      </c>
      <c r="H231" s="110">
        <v>12905594.279999999</v>
      </c>
      <c r="I231" s="63">
        <f t="shared" si="14"/>
        <v>-205530.40000000037</v>
      </c>
      <c r="J231" s="55">
        <f t="shared" si="15"/>
        <v>0.98432396876573669</v>
      </c>
    </row>
    <row r="232" spans="1:10" ht="24" customHeight="1" x14ac:dyDescent="0.2">
      <c r="A232" s="97" t="s">
        <v>11</v>
      </c>
      <c r="B232" s="133" t="s">
        <v>374</v>
      </c>
      <c r="C232" s="11">
        <v>7</v>
      </c>
      <c r="D232" s="29">
        <v>2</v>
      </c>
      <c r="E232" s="20" t="s">
        <v>192</v>
      </c>
      <c r="F232" s="16">
        <v>240</v>
      </c>
      <c r="G232" s="110">
        <v>43597487.32</v>
      </c>
      <c r="H232" s="110">
        <v>36487980.020000003</v>
      </c>
      <c r="I232" s="63">
        <f t="shared" si="14"/>
        <v>-7109507.299999997</v>
      </c>
      <c r="J232" s="55">
        <f t="shared" si="15"/>
        <v>0.83692850810834307</v>
      </c>
    </row>
    <row r="233" spans="1:10" ht="24" customHeight="1" x14ac:dyDescent="0.2">
      <c r="A233" s="92" t="s">
        <v>112</v>
      </c>
      <c r="B233" s="133" t="s">
        <v>374</v>
      </c>
      <c r="C233" s="11">
        <v>7</v>
      </c>
      <c r="D233" s="29">
        <v>2</v>
      </c>
      <c r="E233" s="20" t="s">
        <v>192</v>
      </c>
      <c r="F233" s="16">
        <v>320</v>
      </c>
      <c r="G233" s="110">
        <v>503458.47</v>
      </c>
      <c r="H233" s="110">
        <v>503458.47</v>
      </c>
      <c r="I233" s="63">
        <f t="shared" si="14"/>
        <v>0</v>
      </c>
      <c r="J233" s="55">
        <f t="shared" si="15"/>
        <v>1</v>
      </c>
    </row>
    <row r="234" spans="1:10" ht="18.75" customHeight="1" x14ac:dyDescent="0.2">
      <c r="A234" s="97" t="s">
        <v>34</v>
      </c>
      <c r="B234" s="133" t="s">
        <v>374</v>
      </c>
      <c r="C234" s="11">
        <v>7</v>
      </c>
      <c r="D234" s="29">
        <v>2</v>
      </c>
      <c r="E234" s="20" t="s">
        <v>192</v>
      </c>
      <c r="F234" s="16">
        <v>830</v>
      </c>
      <c r="G234" s="110">
        <v>0</v>
      </c>
      <c r="H234" s="110">
        <v>0</v>
      </c>
      <c r="I234" s="63">
        <f t="shared" si="14"/>
        <v>0</v>
      </c>
      <c r="J234" s="55" t="e">
        <f t="shared" si="15"/>
        <v>#DIV/0!</v>
      </c>
    </row>
    <row r="235" spans="1:10" ht="17.25" customHeight="1" x14ac:dyDescent="0.2">
      <c r="A235" s="97" t="s">
        <v>17</v>
      </c>
      <c r="B235" s="133" t="s">
        <v>374</v>
      </c>
      <c r="C235" s="11">
        <v>7</v>
      </c>
      <c r="D235" s="29">
        <v>2</v>
      </c>
      <c r="E235" s="20" t="s">
        <v>192</v>
      </c>
      <c r="F235" s="16">
        <v>850</v>
      </c>
      <c r="G235" s="110">
        <v>5831696.2300000004</v>
      </c>
      <c r="H235" s="110">
        <v>5641950.7300000004</v>
      </c>
      <c r="I235" s="63">
        <f t="shared" si="14"/>
        <v>-189745.5</v>
      </c>
      <c r="J235" s="55">
        <f t="shared" si="15"/>
        <v>0.96746306863106279</v>
      </c>
    </row>
    <row r="236" spans="1:10" ht="36.75" customHeight="1" x14ac:dyDescent="0.2">
      <c r="A236" s="96" t="s">
        <v>339</v>
      </c>
      <c r="B236" s="130" t="s">
        <v>374</v>
      </c>
      <c r="C236" s="9">
        <v>7</v>
      </c>
      <c r="D236" s="31">
        <v>2</v>
      </c>
      <c r="E236" s="18" t="s">
        <v>348</v>
      </c>
      <c r="F236" s="5"/>
      <c r="G236" s="109">
        <f>G237</f>
        <v>1851000</v>
      </c>
      <c r="H236" s="109">
        <f>H237</f>
        <v>1849452.04</v>
      </c>
      <c r="I236" s="63">
        <f t="shared" si="14"/>
        <v>-1547.9599999999627</v>
      </c>
      <c r="J236" s="55">
        <f t="shared" si="15"/>
        <v>0.99916371690977857</v>
      </c>
    </row>
    <row r="237" spans="1:10" ht="29.25" customHeight="1" x14ac:dyDescent="0.2">
      <c r="A237" s="97" t="s">
        <v>11</v>
      </c>
      <c r="B237" s="133" t="s">
        <v>374</v>
      </c>
      <c r="C237" s="11">
        <v>7</v>
      </c>
      <c r="D237" s="29">
        <v>2</v>
      </c>
      <c r="E237" s="20" t="s">
        <v>348</v>
      </c>
      <c r="F237" s="16">
        <v>240</v>
      </c>
      <c r="G237" s="110">
        <v>1851000</v>
      </c>
      <c r="H237" s="110">
        <v>1849452.04</v>
      </c>
      <c r="I237" s="63">
        <f t="shared" si="14"/>
        <v>-1547.9599999999627</v>
      </c>
      <c r="J237" s="55">
        <f t="shared" si="15"/>
        <v>0.99916371690977857</v>
      </c>
    </row>
    <row r="238" spans="1:10" ht="38.25" customHeight="1" x14ac:dyDescent="0.2">
      <c r="A238" s="96" t="s">
        <v>351</v>
      </c>
      <c r="B238" s="130" t="s">
        <v>374</v>
      </c>
      <c r="C238" s="9">
        <v>7</v>
      </c>
      <c r="D238" s="31">
        <v>2</v>
      </c>
      <c r="E238" s="18" t="s">
        <v>349</v>
      </c>
      <c r="F238" s="5"/>
      <c r="G238" s="109">
        <f>G239</f>
        <v>2846162</v>
      </c>
      <c r="H238" s="109">
        <f>H239</f>
        <v>2308599.9</v>
      </c>
      <c r="I238" s="63">
        <f t="shared" si="14"/>
        <v>-537562.10000000009</v>
      </c>
      <c r="J238" s="55">
        <f t="shared" si="15"/>
        <v>0.81112737082428898</v>
      </c>
    </row>
    <row r="239" spans="1:10" ht="29.25" customHeight="1" x14ac:dyDescent="0.2">
      <c r="A239" s="97" t="s">
        <v>11</v>
      </c>
      <c r="B239" s="133" t="s">
        <v>374</v>
      </c>
      <c r="C239" s="11">
        <v>7</v>
      </c>
      <c r="D239" s="29">
        <v>2</v>
      </c>
      <c r="E239" s="20" t="s">
        <v>349</v>
      </c>
      <c r="F239" s="16">
        <v>240</v>
      </c>
      <c r="G239" s="110">
        <v>2846162</v>
      </c>
      <c r="H239" s="110">
        <v>2308599.9</v>
      </c>
      <c r="I239" s="63">
        <f t="shared" si="14"/>
        <v>-537562.10000000009</v>
      </c>
      <c r="J239" s="55">
        <f t="shared" si="15"/>
        <v>0.81112737082428898</v>
      </c>
    </row>
    <row r="240" spans="1:10" ht="36.75" customHeight="1" x14ac:dyDescent="0.2">
      <c r="A240" s="96" t="s">
        <v>352</v>
      </c>
      <c r="B240" s="130" t="s">
        <v>374</v>
      </c>
      <c r="C240" s="9">
        <v>7</v>
      </c>
      <c r="D240" s="31">
        <v>2</v>
      </c>
      <c r="E240" s="18" t="s">
        <v>350</v>
      </c>
      <c r="F240" s="5"/>
      <c r="G240" s="109">
        <f>G241</f>
        <v>2533636.37</v>
      </c>
      <c r="H240" s="109">
        <f>H241</f>
        <v>2512295.02</v>
      </c>
      <c r="I240" s="63">
        <f t="shared" si="14"/>
        <v>-21341.350000000093</v>
      </c>
      <c r="J240" s="55">
        <f t="shared" si="15"/>
        <v>0.99157679047684333</v>
      </c>
    </row>
    <row r="241" spans="1:10" ht="21.75" customHeight="1" x14ac:dyDescent="0.2">
      <c r="A241" s="97" t="s">
        <v>11</v>
      </c>
      <c r="B241" s="133" t="s">
        <v>374</v>
      </c>
      <c r="C241" s="11">
        <v>7</v>
      </c>
      <c r="D241" s="29">
        <v>2</v>
      </c>
      <c r="E241" s="20" t="s">
        <v>350</v>
      </c>
      <c r="F241" s="16">
        <v>240</v>
      </c>
      <c r="G241" s="110">
        <v>2533636.37</v>
      </c>
      <c r="H241" s="110">
        <v>2512295.02</v>
      </c>
      <c r="I241" s="63">
        <f t="shared" si="14"/>
        <v>-21341.350000000093</v>
      </c>
      <c r="J241" s="55">
        <f t="shared" si="15"/>
        <v>0.99157679047684333</v>
      </c>
    </row>
    <row r="242" spans="1:10" ht="38.25" customHeight="1" x14ac:dyDescent="0.2">
      <c r="A242" s="96" t="s">
        <v>240</v>
      </c>
      <c r="B242" s="130" t="s">
        <v>374</v>
      </c>
      <c r="C242" s="9">
        <v>7</v>
      </c>
      <c r="D242" s="31">
        <v>2</v>
      </c>
      <c r="E242" s="18" t="s">
        <v>193</v>
      </c>
      <c r="F242" s="5"/>
      <c r="G242" s="109">
        <f>G243</f>
        <v>100000</v>
      </c>
      <c r="H242" s="109">
        <f>H243</f>
        <v>100000</v>
      </c>
      <c r="I242" s="62">
        <f t="shared" si="14"/>
        <v>0</v>
      </c>
      <c r="J242" s="54">
        <f t="shared" si="15"/>
        <v>1</v>
      </c>
    </row>
    <row r="243" spans="1:10" ht="27" customHeight="1" x14ac:dyDescent="0.2">
      <c r="A243" s="97" t="s">
        <v>11</v>
      </c>
      <c r="B243" s="133" t="s">
        <v>374</v>
      </c>
      <c r="C243" s="11">
        <v>7</v>
      </c>
      <c r="D243" s="29">
        <v>2</v>
      </c>
      <c r="E243" s="20" t="s">
        <v>193</v>
      </c>
      <c r="F243" s="16">
        <v>240</v>
      </c>
      <c r="G243" s="110">
        <v>100000</v>
      </c>
      <c r="H243" s="110">
        <v>100000</v>
      </c>
      <c r="I243" s="63">
        <f t="shared" si="14"/>
        <v>0</v>
      </c>
      <c r="J243" s="55">
        <f t="shared" si="15"/>
        <v>1</v>
      </c>
    </row>
    <row r="244" spans="1:10" ht="25.5" customHeight="1" x14ac:dyDescent="0.2">
      <c r="A244" s="96" t="s">
        <v>286</v>
      </c>
      <c r="B244" s="130" t="s">
        <v>374</v>
      </c>
      <c r="C244" s="9">
        <v>7</v>
      </c>
      <c r="D244" s="31">
        <v>2</v>
      </c>
      <c r="E244" s="18" t="s">
        <v>194</v>
      </c>
      <c r="F244" s="5"/>
      <c r="G244" s="109">
        <f>G245+G246</f>
        <v>94755.94</v>
      </c>
      <c r="H244" s="109">
        <f>H245</f>
        <v>55493.47</v>
      </c>
      <c r="I244" s="62">
        <f t="shared" si="14"/>
        <v>-39262.47</v>
      </c>
      <c r="J244" s="54">
        <f t="shared" si="15"/>
        <v>0.58564634575943209</v>
      </c>
    </row>
    <row r="245" spans="1:10" ht="27" customHeight="1" x14ac:dyDescent="0.2">
      <c r="A245" s="97" t="s">
        <v>11</v>
      </c>
      <c r="B245" s="133" t="s">
        <v>374</v>
      </c>
      <c r="C245" s="11">
        <v>7</v>
      </c>
      <c r="D245" s="29">
        <v>2</v>
      </c>
      <c r="E245" s="20" t="s">
        <v>194</v>
      </c>
      <c r="F245" s="16">
        <v>240</v>
      </c>
      <c r="G245" s="110">
        <v>94755.94</v>
      </c>
      <c r="H245" s="110">
        <v>55493.47</v>
      </c>
      <c r="I245" s="63">
        <f t="shared" si="14"/>
        <v>-39262.47</v>
      </c>
      <c r="J245" s="55">
        <f t="shared" si="15"/>
        <v>0.58564634575943209</v>
      </c>
    </row>
    <row r="246" spans="1:10" ht="21" customHeight="1" x14ac:dyDescent="0.2">
      <c r="A246" s="92" t="s">
        <v>59</v>
      </c>
      <c r="B246" s="133" t="s">
        <v>374</v>
      </c>
      <c r="C246" s="11">
        <v>7</v>
      </c>
      <c r="D246" s="29">
        <v>2</v>
      </c>
      <c r="E246" s="20" t="s">
        <v>194</v>
      </c>
      <c r="F246" s="73">
        <v>410</v>
      </c>
      <c r="G246" s="110">
        <v>0</v>
      </c>
      <c r="H246" s="110">
        <v>0</v>
      </c>
      <c r="I246" s="63">
        <f t="shared" si="14"/>
        <v>0</v>
      </c>
      <c r="J246" s="55" t="e">
        <f t="shared" si="15"/>
        <v>#DIV/0!</v>
      </c>
    </row>
    <row r="247" spans="1:10" ht="30.75" customHeight="1" x14ac:dyDescent="0.2">
      <c r="A247" s="96" t="s">
        <v>79</v>
      </c>
      <c r="B247" s="130" t="s">
        <v>374</v>
      </c>
      <c r="C247" s="9">
        <v>7</v>
      </c>
      <c r="D247" s="31">
        <v>2</v>
      </c>
      <c r="E247" s="18" t="s">
        <v>188</v>
      </c>
      <c r="F247" s="5"/>
      <c r="G247" s="109">
        <f>G248+G250+G252</f>
        <v>13004922.07</v>
      </c>
      <c r="H247" s="109">
        <f>H248+H250+H252</f>
        <v>13004633.9</v>
      </c>
      <c r="I247" s="62">
        <f t="shared" si="14"/>
        <v>-288.16999999992549</v>
      </c>
      <c r="J247" s="54">
        <f t="shared" si="15"/>
        <v>0.99997784146660407</v>
      </c>
    </row>
    <row r="248" spans="1:10" ht="53.25" customHeight="1" x14ac:dyDescent="0.2">
      <c r="A248" s="96" t="s">
        <v>80</v>
      </c>
      <c r="B248" s="130" t="s">
        <v>374</v>
      </c>
      <c r="C248" s="9">
        <v>7</v>
      </c>
      <c r="D248" s="31">
        <v>2</v>
      </c>
      <c r="E248" s="18" t="s">
        <v>189</v>
      </c>
      <c r="F248" s="5"/>
      <c r="G248" s="109">
        <f>G249</f>
        <v>7753922.0700000003</v>
      </c>
      <c r="H248" s="109">
        <f>H249</f>
        <v>7753633.9000000004</v>
      </c>
      <c r="I248" s="62">
        <f t="shared" si="14"/>
        <v>-288.16999999992549</v>
      </c>
      <c r="J248" s="54">
        <f t="shared" si="15"/>
        <v>0.9999628355821224</v>
      </c>
    </row>
    <row r="249" spans="1:10" ht="19.5" customHeight="1" x14ac:dyDescent="0.2">
      <c r="A249" s="97" t="s">
        <v>76</v>
      </c>
      <c r="B249" s="133" t="s">
        <v>374</v>
      </c>
      <c r="C249" s="11">
        <v>7</v>
      </c>
      <c r="D249" s="29">
        <v>2</v>
      </c>
      <c r="E249" s="20" t="s">
        <v>189</v>
      </c>
      <c r="F249" s="16">
        <v>110</v>
      </c>
      <c r="G249" s="110">
        <v>7753922.0700000003</v>
      </c>
      <c r="H249" s="110">
        <v>7753633.9000000004</v>
      </c>
      <c r="I249" s="63">
        <f t="shared" si="14"/>
        <v>-288.16999999992549</v>
      </c>
      <c r="J249" s="55">
        <f t="shared" si="15"/>
        <v>0.9999628355821224</v>
      </c>
    </row>
    <row r="250" spans="1:10" ht="33.75" customHeight="1" x14ac:dyDescent="0.2">
      <c r="A250" s="93" t="s">
        <v>287</v>
      </c>
      <c r="B250" s="130" t="s">
        <v>374</v>
      </c>
      <c r="C250" s="9">
        <v>7</v>
      </c>
      <c r="D250" s="31">
        <v>2</v>
      </c>
      <c r="E250" s="18" t="s">
        <v>288</v>
      </c>
      <c r="F250" s="74"/>
      <c r="G250" s="109">
        <f>G251</f>
        <v>3675700</v>
      </c>
      <c r="H250" s="109">
        <f>H251</f>
        <v>3675700</v>
      </c>
      <c r="I250" s="62">
        <f t="shared" si="14"/>
        <v>0</v>
      </c>
      <c r="J250" s="54">
        <f t="shared" si="15"/>
        <v>1</v>
      </c>
    </row>
    <row r="251" spans="1:10" ht="14.25" customHeight="1" x14ac:dyDescent="0.2">
      <c r="A251" s="92" t="s">
        <v>59</v>
      </c>
      <c r="B251" s="133" t="s">
        <v>374</v>
      </c>
      <c r="C251" s="11">
        <v>7</v>
      </c>
      <c r="D251" s="29">
        <v>2</v>
      </c>
      <c r="E251" s="20" t="s">
        <v>288</v>
      </c>
      <c r="F251" s="73">
        <v>410</v>
      </c>
      <c r="G251" s="110">
        <v>3675700</v>
      </c>
      <c r="H251" s="110">
        <v>3675700</v>
      </c>
      <c r="I251" s="63">
        <f t="shared" si="14"/>
        <v>0</v>
      </c>
      <c r="J251" s="55">
        <f t="shared" si="15"/>
        <v>1</v>
      </c>
    </row>
    <row r="252" spans="1:10" ht="29.25" customHeight="1" x14ac:dyDescent="0.2">
      <c r="A252" s="93" t="s">
        <v>345</v>
      </c>
      <c r="B252" s="130" t="s">
        <v>374</v>
      </c>
      <c r="C252" s="9">
        <v>7</v>
      </c>
      <c r="D252" s="31">
        <v>2</v>
      </c>
      <c r="E252" s="18" t="s">
        <v>344</v>
      </c>
      <c r="F252" s="74"/>
      <c r="G252" s="109">
        <f>G253</f>
        <v>1575300</v>
      </c>
      <c r="H252" s="109">
        <f>H253</f>
        <v>1575300</v>
      </c>
      <c r="I252" s="63">
        <f t="shared" si="14"/>
        <v>0</v>
      </c>
      <c r="J252" s="55">
        <f t="shared" si="15"/>
        <v>1</v>
      </c>
    </row>
    <row r="253" spans="1:10" ht="18.75" customHeight="1" x14ac:dyDescent="0.2">
      <c r="A253" s="92" t="s">
        <v>59</v>
      </c>
      <c r="B253" s="133" t="s">
        <v>374</v>
      </c>
      <c r="C253" s="11">
        <v>7</v>
      </c>
      <c r="D253" s="29">
        <v>2</v>
      </c>
      <c r="E253" s="20" t="s">
        <v>344</v>
      </c>
      <c r="F253" s="73">
        <v>410</v>
      </c>
      <c r="G253" s="110">
        <v>1575300</v>
      </c>
      <c r="H253" s="110">
        <v>1575300</v>
      </c>
      <c r="I253" s="63">
        <f t="shared" si="14"/>
        <v>0</v>
      </c>
      <c r="J253" s="55">
        <f t="shared" si="15"/>
        <v>1</v>
      </c>
    </row>
    <row r="254" spans="1:10" ht="34.5" customHeight="1" x14ac:dyDescent="0.2">
      <c r="A254" s="93" t="s">
        <v>239</v>
      </c>
      <c r="B254" s="130" t="s">
        <v>374</v>
      </c>
      <c r="C254" s="9">
        <v>7</v>
      </c>
      <c r="D254" s="31">
        <v>2</v>
      </c>
      <c r="E254" s="18" t="s">
        <v>289</v>
      </c>
      <c r="F254" s="74"/>
      <c r="G254" s="109">
        <f>G255</f>
        <v>6605000</v>
      </c>
      <c r="H254" s="109">
        <f>H255</f>
        <v>6605000</v>
      </c>
      <c r="I254" s="63">
        <f t="shared" si="14"/>
        <v>0</v>
      </c>
      <c r="J254" s="55">
        <f t="shared" si="15"/>
        <v>1</v>
      </c>
    </row>
    <row r="255" spans="1:10" ht="27" customHeight="1" x14ac:dyDescent="0.2">
      <c r="A255" s="97" t="s">
        <v>11</v>
      </c>
      <c r="B255" s="133" t="s">
        <v>374</v>
      </c>
      <c r="C255" s="11">
        <v>7</v>
      </c>
      <c r="D255" s="29">
        <v>2</v>
      </c>
      <c r="E255" s="20" t="s">
        <v>289</v>
      </c>
      <c r="F255" s="73">
        <v>240</v>
      </c>
      <c r="G255" s="110">
        <v>6605000</v>
      </c>
      <c r="H255" s="110">
        <v>6605000</v>
      </c>
      <c r="I255" s="63">
        <f t="shared" si="14"/>
        <v>0</v>
      </c>
      <c r="J255" s="55">
        <f t="shared" si="15"/>
        <v>1</v>
      </c>
    </row>
    <row r="256" spans="1:10" ht="24" customHeight="1" x14ac:dyDescent="0.2">
      <c r="A256" s="96" t="s">
        <v>270</v>
      </c>
      <c r="B256" s="130" t="s">
        <v>374</v>
      </c>
      <c r="C256" s="9">
        <v>7</v>
      </c>
      <c r="D256" s="31">
        <v>2</v>
      </c>
      <c r="E256" s="18" t="s">
        <v>156</v>
      </c>
      <c r="F256" s="5"/>
      <c r="G256" s="109">
        <f>G257+G260</f>
        <v>1592776</v>
      </c>
      <c r="H256" s="109">
        <f>H257+H260</f>
        <v>1345000</v>
      </c>
      <c r="I256" s="62">
        <f t="shared" si="14"/>
        <v>-247776</v>
      </c>
      <c r="J256" s="54">
        <f t="shared" si="15"/>
        <v>0.8444376359262068</v>
      </c>
    </row>
    <row r="257" spans="1:10" ht="21" customHeight="1" x14ac:dyDescent="0.2">
      <c r="A257" s="96" t="s">
        <v>136</v>
      </c>
      <c r="B257" s="130" t="s">
        <v>374</v>
      </c>
      <c r="C257" s="9">
        <v>7</v>
      </c>
      <c r="D257" s="31">
        <v>2</v>
      </c>
      <c r="E257" s="18" t="s">
        <v>228</v>
      </c>
      <c r="F257" s="5"/>
      <c r="G257" s="109">
        <f t="shared" ref="G257:H258" si="16">G258</f>
        <v>200000</v>
      </c>
      <c r="H257" s="109">
        <f t="shared" si="16"/>
        <v>200000</v>
      </c>
      <c r="I257" s="62">
        <f t="shared" si="14"/>
        <v>0</v>
      </c>
      <c r="J257" s="54">
        <f t="shared" si="15"/>
        <v>1</v>
      </c>
    </row>
    <row r="258" spans="1:10" ht="29.25" customHeight="1" x14ac:dyDescent="0.2">
      <c r="A258" s="96" t="s">
        <v>242</v>
      </c>
      <c r="B258" s="130" t="s">
        <v>374</v>
      </c>
      <c r="C258" s="9">
        <v>7</v>
      </c>
      <c r="D258" s="31">
        <v>2</v>
      </c>
      <c r="E258" s="18" t="s">
        <v>241</v>
      </c>
      <c r="F258" s="5"/>
      <c r="G258" s="109">
        <f t="shared" si="16"/>
        <v>200000</v>
      </c>
      <c r="H258" s="109">
        <f t="shared" si="16"/>
        <v>200000</v>
      </c>
      <c r="I258" s="62">
        <f t="shared" si="14"/>
        <v>0</v>
      </c>
      <c r="J258" s="54">
        <f t="shared" si="15"/>
        <v>1</v>
      </c>
    </row>
    <row r="259" spans="1:10" ht="18" customHeight="1" x14ac:dyDescent="0.2">
      <c r="A259" s="97" t="s">
        <v>76</v>
      </c>
      <c r="B259" s="133" t="s">
        <v>374</v>
      </c>
      <c r="C259" s="11">
        <v>7</v>
      </c>
      <c r="D259" s="29">
        <v>2</v>
      </c>
      <c r="E259" s="20" t="s">
        <v>241</v>
      </c>
      <c r="F259" s="16">
        <v>110</v>
      </c>
      <c r="G259" s="110">
        <v>200000</v>
      </c>
      <c r="H259" s="110">
        <v>200000</v>
      </c>
      <c r="I259" s="63">
        <f t="shared" si="14"/>
        <v>0</v>
      </c>
      <c r="J259" s="55">
        <f t="shared" si="15"/>
        <v>1</v>
      </c>
    </row>
    <row r="260" spans="1:10" ht="27" customHeight="1" x14ac:dyDescent="0.2">
      <c r="A260" s="96" t="s">
        <v>31</v>
      </c>
      <c r="B260" s="130" t="s">
        <v>374</v>
      </c>
      <c r="C260" s="9">
        <v>7</v>
      </c>
      <c r="D260" s="31">
        <v>2</v>
      </c>
      <c r="E260" s="18" t="s">
        <v>157</v>
      </c>
      <c r="F260" s="73"/>
      <c r="G260" s="110">
        <f>G261+G263</f>
        <v>1392776</v>
      </c>
      <c r="H260" s="110">
        <f>H261+H263</f>
        <v>1145000</v>
      </c>
      <c r="I260" s="63">
        <f t="shared" si="14"/>
        <v>-247776</v>
      </c>
      <c r="J260" s="55">
        <f t="shared" si="15"/>
        <v>0.82209917459806892</v>
      </c>
    </row>
    <row r="261" spans="1:10" ht="27.75" customHeight="1" x14ac:dyDescent="0.2">
      <c r="A261" s="97" t="s">
        <v>67</v>
      </c>
      <c r="B261" s="130" t="s">
        <v>374</v>
      </c>
      <c r="C261" s="9">
        <v>7</v>
      </c>
      <c r="D261" s="31">
        <v>2</v>
      </c>
      <c r="E261" s="18" t="s">
        <v>178</v>
      </c>
      <c r="F261" s="73"/>
      <c r="G261" s="110">
        <f>G262</f>
        <v>895488</v>
      </c>
      <c r="H261" s="110">
        <f>H262</f>
        <v>683565</v>
      </c>
      <c r="I261" s="63">
        <f t="shared" si="14"/>
        <v>-211923</v>
      </c>
      <c r="J261" s="55">
        <f t="shared" si="15"/>
        <v>0.76334356239279588</v>
      </c>
    </row>
    <row r="262" spans="1:10" ht="27.75" customHeight="1" x14ac:dyDescent="0.2">
      <c r="A262" s="97" t="s">
        <v>11</v>
      </c>
      <c r="B262" s="133" t="s">
        <v>374</v>
      </c>
      <c r="C262" s="11">
        <v>7</v>
      </c>
      <c r="D262" s="29">
        <v>2</v>
      </c>
      <c r="E262" s="20" t="s">
        <v>178</v>
      </c>
      <c r="F262" s="73">
        <v>240</v>
      </c>
      <c r="G262" s="110">
        <v>895488</v>
      </c>
      <c r="H262" s="110">
        <v>683565</v>
      </c>
      <c r="I262" s="63">
        <f t="shared" si="14"/>
        <v>-211923</v>
      </c>
      <c r="J262" s="55">
        <f t="shared" si="15"/>
        <v>0.76334356239279588</v>
      </c>
    </row>
    <row r="263" spans="1:10" ht="26.25" customHeight="1" x14ac:dyDescent="0.2">
      <c r="A263" s="97" t="s">
        <v>32</v>
      </c>
      <c r="B263" s="130" t="s">
        <v>374</v>
      </c>
      <c r="C263" s="9">
        <v>7</v>
      </c>
      <c r="D263" s="31">
        <v>2</v>
      </c>
      <c r="E263" s="18" t="s">
        <v>179</v>
      </c>
      <c r="F263" s="73"/>
      <c r="G263" s="110">
        <f>G264</f>
        <v>497288</v>
      </c>
      <c r="H263" s="110">
        <f>H264</f>
        <v>461435</v>
      </c>
      <c r="I263" s="63">
        <f t="shared" si="14"/>
        <v>-35853</v>
      </c>
      <c r="J263" s="55">
        <f t="shared" si="15"/>
        <v>0.92790294557680864</v>
      </c>
    </row>
    <row r="264" spans="1:10" ht="30" customHeight="1" x14ac:dyDescent="0.2">
      <c r="A264" s="97" t="s">
        <v>11</v>
      </c>
      <c r="B264" s="133" t="s">
        <v>374</v>
      </c>
      <c r="C264" s="11">
        <v>7</v>
      </c>
      <c r="D264" s="29">
        <v>2</v>
      </c>
      <c r="E264" s="20" t="s">
        <v>179</v>
      </c>
      <c r="F264" s="73">
        <v>240</v>
      </c>
      <c r="G264" s="110">
        <v>497288</v>
      </c>
      <c r="H264" s="110">
        <v>461435</v>
      </c>
      <c r="I264" s="63">
        <f t="shared" si="14"/>
        <v>-35853</v>
      </c>
      <c r="J264" s="55">
        <f t="shared" si="15"/>
        <v>0.92790294557680864</v>
      </c>
    </row>
    <row r="265" spans="1:10" ht="28.5" customHeight="1" x14ac:dyDescent="0.2">
      <c r="A265" s="96" t="s">
        <v>290</v>
      </c>
      <c r="B265" s="130" t="s">
        <v>374</v>
      </c>
      <c r="C265" s="9">
        <v>7</v>
      </c>
      <c r="D265" s="31">
        <v>2</v>
      </c>
      <c r="E265" s="18" t="s">
        <v>151</v>
      </c>
      <c r="F265" s="74"/>
      <c r="G265" s="109">
        <f t="shared" ref="G265:H267" si="17">G266</f>
        <v>204000</v>
      </c>
      <c r="H265" s="109">
        <f t="shared" si="17"/>
        <v>204000</v>
      </c>
      <c r="I265" s="62">
        <f t="shared" si="14"/>
        <v>0</v>
      </c>
      <c r="J265" s="54">
        <f t="shared" si="15"/>
        <v>1</v>
      </c>
    </row>
    <row r="266" spans="1:10" ht="33" customHeight="1" x14ac:dyDescent="0.2">
      <c r="A266" s="93" t="s">
        <v>131</v>
      </c>
      <c r="B266" s="130" t="s">
        <v>374</v>
      </c>
      <c r="C266" s="9">
        <v>7</v>
      </c>
      <c r="D266" s="31">
        <v>2</v>
      </c>
      <c r="E266" s="18" t="s">
        <v>225</v>
      </c>
      <c r="F266" s="74"/>
      <c r="G266" s="109">
        <f t="shared" si="17"/>
        <v>204000</v>
      </c>
      <c r="H266" s="109">
        <f t="shared" si="17"/>
        <v>204000</v>
      </c>
      <c r="I266" s="62">
        <f t="shared" si="14"/>
        <v>0</v>
      </c>
      <c r="J266" s="54">
        <f t="shared" si="15"/>
        <v>1</v>
      </c>
    </row>
    <row r="267" spans="1:10" ht="36.75" customHeight="1" x14ac:dyDescent="0.2">
      <c r="A267" s="93" t="s">
        <v>283</v>
      </c>
      <c r="B267" s="130" t="s">
        <v>374</v>
      </c>
      <c r="C267" s="9">
        <v>7</v>
      </c>
      <c r="D267" s="31">
        <v>2</v>
      </c>
      <c r="E267" s="18" t="s">
        <v>284</v>
      </c>
      <c r="F267" s="74"/>
      <c r="G267" s="109">
        <f t="shared" si="17"/>
        <v>204000</v>
      </c>
      <c r="H267" s="109">
        <f t="shared" si="17"/>
        <v>204000</v>
      </c>
      <c r="I267" s="62">
        <f t="shared" si="14"/>
        <v>0</v>
      </c>
      <c r="J267" s="54">
        <f t="shared" si="15"/>
        <v>1</v>
      </c>
    </row>
    <row r="268" spans="1:10" ht="21" customHeight="1" x14ac:dyDescent="0.2">
      <c r="A268" s="97" t="s">
        <v>76</v>
      </c>
      <c r="B268" s="133" t="s">
        <v>374</v>
      </c>
      <c r="C268" s="11">
        <v>7</v>
      </c>
      <c r="D268" s="29">
        <v>2</v>
      </c>
      <c r="E268" s="20" t="s">
        <v>284</v>
      </c>
      <c r="F268" s="73">
        <v>240</v>
      </c>
      <c r="G268" s="110">
        <v>204000</v>
      </c>
      <c r="H268" s="110">
        <v>204000</v>
      </c>
      <c r="I268" s="63">
        <f t="shared" si="14"/>
        <v>0</v>
      </c>
      <c r="J268" s="55">
        <f t="shared" si="15"/>
        <v>1</v>
      </c>
    </row>
    <row r="269" spans="1:10" ht="21.75" customHeight="1" x14ac:dyDescent="0.2">
      <c r="A269" s="93" t="s">
        <v>353</v>
      </c>
      <c r="B269" s="130" t="s">
        <v>374</v>
      </c>
      <c r="C269" s="9">
        <v>7</v>
      </c>
      <c r="D269" s="31">
        <v>2</v>
      </c>
      <c r="E269" s="18" t="s">
        <v>162</v>
      </c>
      <c r="F269" s="74"/>
      <c r="G269" s="109">
        <f>G270</f>
        <v>13000</v>
      </c>
      <c r="H269" s="109">
        <f>H270</f>
        <v>13000</v>
      </c>
      <c r="I269" s="62">
        <f t="shared" si="14"/>
        <v>0</v>
      </c>
      <c r="J269" s="54">
        <f t="shared" si="15"/>
        <v>1</v>
      </c>
    </row>
    <row r="270" spans="1:10" ht="22.5" customHeight="1" x14ac:dyDescent="0.2">
      <c r="A270" s="93" t="s">
        <v>43</v>
      </c>
      <c r="B270" s="130" t="s">
        <v>374</v>
      </c>
      <c r="C270" s="9">
        <v>7</v>
      </c>
      <c r="D270" s="31">
        <v>2</v>
      </c>
      <c r="E270" s="18" t="s">
        <v>163</v>
      </c>
      <c r="F270" s="74"/>
      <c r="G270" s="109">
        <f>G271</f>
        <v>13000</v>
      </c>
      <c r="H270" s="109">
        <f>H271</f>
        <v>13000</v>
      </c>
      <c r="I270" s="62">
        <f t="shared" si="14"/>
        <v>0</v>
      </c>
      <c r="J270" s="54">
        <f t="shared" si="15"/>
        <v>1</v>
      </c>
    </row>
    <row r="271" spans="1:10" ht="19.5" customHeight="1" x14ac:dyDescent="0.2">
      <c r="A271" s="97" t="s">
        <v>76</v>
      </c>
      <c r="B271" s="133" t="s">
        <v>374</v>
      </c>
      <c r="C271" s="11">
        <v>7</v>
      </c>
      <c r="D271" s="29">
        <v>2</v>
      </c>
      <c r="E271" s="20" t="s">
        <v>163</v>
      </c>
      <c r="F271" s="73">
        <v>110</v>
      </c>
      <c r="G271" s="110">
        <v>13000</v>
      </c>
      <c r="H271" s="110">
        <v>13000</v>
      </c>
      <c r="I271" s="63">
        <f t="shared" si="14"/>
        <v>0</v>
      </c>
      <c r="J271" s="55">
        <f t="shared" si="15"/>
        <v>1</v>
      </c>
    </row>
    <row r="272" spans="1:10" ht="24.75" customHeight="1" x14ac:dyDescent="0.2">
      <c r="A272" s="96" t="s">
        <v>354</v>
      </c>
      <c r="B272" s="130" t="s">
        <v>374</v>
      </c>
      <c r="C272" s="9">
        <v>7</v>
      </c>
      <c r="D272" s="31">
        <v>2</v>
      </c>
      <c r="E272" s="18" t="s">
        <v>268</v>
      </c>
      <c r="F272" s="74"/>
      <c r="G272" s="109">
        <f>G273</f>
        <v>20000</v>
      </c>
      <c r="H272" s="109">
        <f>H273</f>
        <v>19941</v>
      </c>
      <c r="I272" s="62">
        <f t="shared" si="14"/>
        <v>-59</v>
      </c>
      <c r="J272" s="54">
        <f t="shared" si="15"/>
        <v>0.99704999999999999</v>
      </c>
    </row>
    <row r="273" spans="1:10" ht="22.5" customHeight="1" x14ac:dyDescent="0.2">
      <c r="A273" s="96" t="s">
        <v>267</v>
      </c>
      <c r="B273" s="130" t="s">
        <v>374</v>
      </c>
      <c r="C273" s="9">
        <v>7</v>
      </c>
      <c r="D273" s="31">
        <v>2</v>
      </c>
      <c r="E273" s="18" t="s">
        <v>269</v>
      </c>
      <c r="F273" s="74"/>
      <c r="G273" s="109">
        <f>G274</f>
        <v>20000</v>
      </c>
      <c r="H273" s="109">
        <f>H274</f>
        <v>19941</v>
      </c>
      <c r="I273" s="62">
        <f t="shared" si="14"/>
        <v>-59</v>
      </c>
      <c r="J273" s="54">
        <f t="shared" si="15"/>
        <v>0.99704999999999999</v>
      </c>
    </row>
    <row r="274" spans="1:10" ht="16.5" customHeight="1" x14ac:dyDescent="0.2">
      <c r="A274" s="97" t="s">
        <v>76</v>
      </c>
      <c r="B274" s="133" t="s">
        <v>374</v>
      </c>
      <c r="C274" s="11">
        <v>7</v>
      </c>
      <c r="D274" s="29">
        <v>2</v>
      </c>
      <c r="E274" s="20" t="s">
        <v>269</v>
      </c>
      <c r="F274" s="73">
        <v>240</v>
      </c>
      <c r="G274" s="110">
        <v>20000</v>
      </c>
      <c r="H274" s="110">
        <v>19941</v>
      </c>
      <c r="I274" s="63">
        <f t="shared" si="14"/>
        <v>-59</v>
      </c>
      <c r="J274" s="55">
        <f t="shared" si="15"/>
        <v>0.99704999999999999</v>
      </c>
    </row>
    <row r="275" spans="1:10" ht="21" customHeight="1" x14ac:dyDescent="0.2">
      <c r="A275" s="99" t="s">
        <v>84</v>
      </c>
      <c r="B275" s="130" t="s">
        <v>374</v>
      </c>
      <c r="C275" s="8">
        <v>7</v>
      </c>
      <c r="D275" s="30">
        <v>3</v>
      </c>
      <c r="E275" s="17"/>
      <c r="F275" s="4"/>
      <c r="G275" s="115">
        <f>G276+G298</f>
        <v>55966267.940000013</v>
      </c>
      <c r="H275" s="115">
        <f>H276+H298</f>
        <v>50454242.229999997</v>
      </c>
      <c r="I275" s="64">
        <f t="shared" si="14"/>
        <v>-5512025.7100000158</v>
      </c>
      <c r="J275" s="56">
        <f t="shared" si="15"/>
        <v>0.9015116441941543</v>
      </c>
    </row>
    <row r="276" spans="1:10" ht="28.5" customHeight="1" x14ac:dyDescent="0.2">
      <c r="A276" s="96" t="s">
        <v>13</v>
      </c>
      <c r="B276" s="130" t="s">
        <v>374</v>
      </c>
      <c r="C276" s="9">
        <v>7</v>
      </c>
      <c r="D276" s="31">
        <v>3</v>
      </c>
      <c r="E276" s="18" t="s">
        <v>143</v>
      </c>
      <c r="F276" s="5"/>
      <c r="G276" s="109">
        <f>G277</f>
        <v>54152657.940000013</v>
      </c>
      <c r="H276" s="109">
        <f>H277</f>
        <v>50454242.229999997</v>
      </c>
      <c r="I276" s="62">
        <f t="shared" si="14"/>
        <v>-3698415.7100000158</v>
      </c>
      <c r="J276" s="54">
        <f t="shared" si="15"/>
        <v>0.93170389320321489</v>
      </c>
    </row>
    <row r="277" spans="1:10" ht="26.25" customHeight="1" x14ac:dyDescent="0.2">
      <c r="A277" s="96" t="s">
        <v>14</v>
      </c>
      <c r="B277" s="130" t="s">
        <v>374</v>
      </c>
      <c r="C277" s="9">
        <v>7</v>
      </c>
      <c r="D277" s="31">
        <v>3</v>
      </c>
      <c r="E277" s="18" t="s">
        <v>144</v>
      </c>
      <c r="F277" s="5"/>
      <c r="G277" s="109">
        <f>G278+G294</f>
        <v>54152657.940000013</v>
      </c>
      <c r="H277" s="109">
        <f>H278+H294</f>
        <v>50454242.229999997</v>
      </c>
      <c r="I277" s="62">
        <f t="shared" si="14"/>
        <v>-3698415.7100000158</v>
      </c>
      <c r="J277" s="54">
        <f t="shared" si="15"/>
        <v>0.93170389320321489</v>
      </c>
    </row>
    <row r="278" spans="1:10" ht="24" customHeight="1" x14ac:dyDescent="0.2">
      <c r="A278" s="96" t="s">
        <v>15</v>
      </c>
      <c r="B278" s="130" t="s">
        <v>374</v>
      </c>
      <c r="C278" s="9">
        <v>7</v>
      </c>
      <c r="D278" s="31">
        <v>3</v>
      </c>
      <c r="E278" s="18" t="s">
        <v>145</v>
      </c>
      <c r="F278" s="5"/>
      <c r="G278" s="109">
        <f>G279+G282+G291+G287+G289</f>
        <v>53549584.31000001</v>
      </c>
      <c r="H278" s="109">
        <f>H279+H282+H291+H287+H289</f>
        <v>49853357.799999997</v>
      </c>
      <c r="I278" s="62">
        <f t="shared" si="14"/>
        <v>-3696226.5100000128</v>
      </c>
      <c r="J278" s="54">
        <f t="shared" si="15"/>
        <v>0.93097562646607201</v>
      </c>
    </row>
    <row r="279" spans="1:10" ht="34.5" customHeight="1" x14ac:dyDescent="0.2">
      <c r="A279" s="96" t="s">
        <v>285</v>
      </c>
      <c r="B279" s="130" t="s">
        <v>374</v>
      </c>
      <c r="C279" s="9">
        <v>7</v>
      </c>
      <c r="D279" s="31">
        <v>3</v>
      </c>
      <c r="E279" s="18" t="s">
        <v>191</v>
      </c>
      <c r="F279" s="5"/>
      <c r="G279" s="109">
        <f>G280+G281</f>
        <v>5255000</v>
      </c>
      <c r="H279" s="109">
        <f>H280+H281</f>
        <v>5255000</v>
      </c>
      <c r="I279" s="62">
        <f t="shared" si="14"/>
        <v>0</v>
      </c>
      <c r="J279" s="54">
        <f t="shared" si="15"/>
        <v>1</v>
      </c>
    </row>
    <row r="280" spans="1:10" ht="20.25" customHeight="1" x14ac:dyDescent="0.2">
      <c r="A280" s="97" t="s">
        <v>76</v>
      </c>
      <c r="B280" s="133" t="s">
        <v>374</v>
      </c>
      <c r="C280" s="11">
        <v>7</v>
      </c>
      <c r="D280" s="29">
        <v>3</v>
      </c>
      <c r="E280" s="20" t="s">
        <v>191</v>
      </c>
      <c r="F280" s="16">
        <v>110</v>
      </c>
      <c r="G280" s="110">
        <v>3141814.79</v>
      </c>
      <c r="H280" s="110">
        <v>3141814.79</v>
      </c>
      <c r="I280" s="63">
        <f t="shared" si="14"/>
        <v>0</v>
      </c>
      <c r="J280" s="55">
        <f t="shared" si="15"/>
        <v>1</v>
      </c>
    </row>
    <row r="281" spans="1:10" ht="20.25" customHeight="1" x14ac:dyDescent="0.2">
      <c r="A281" s="97" t="s">
        <v>355</v>
      </c>
      <c r="B281" s="133" t="s">
        <v>374</v>
      </c>
      <c r="C281" s="11">
        <v>7</v>
      </c>
      <c r="D281" s="29">
        <v>3</v>
      </c>
      <c r="E281" s="20" t="s">
        <v>191</v>
      </c>
      <c r="F281" s="16">
        <v>610</v>
      </c>
      <c r="G281" s="110">
        <v>2113185.21</v>
      </c>
      <c r="H281" s="110">
        <v>2113185.21</v>
      </c>
      <c r="I281" s="63">
        <f t="shared" si="14"/>
        <v>0</v>
      </c>
      <c r="J281" s="55">
        <f t="shared" si="15"/>
        <v>1</v>
      </c>
    </row>
    <row r="282" spans="1:10" ht="27.75" customHeight="1" x14ac:dyDescent="0.2">
      <c r="A282" s="96" t="s">
        <v>85</v>
      </c>
      <c r="B282" s="130" t="s">
        <v>374</v>
      </c>
      <c r="C282" s="9">
        <v>7</v>
      </c>
      <c r="D282" s="31">
        <v>3</v>
      </c>
      <c r="E282" s="18" t="s">
        <v>195</v>
      </c>
      <c r="F282" s="5"/>
      <c r="G282" s="109">
        <f>G283+G284+G286+G285</f>
        <v>37188950.24000001</v>
      </c>
      <c r="H282" s="109">
        <f>H283+H284+H286+H285</f>
        <v>36435669.149999999</v>
      </c>
      <c r="I282" s="62">
        <f t="shared" si="14"/>
        <v>-753281.09000001103</v>
      </c>
      <c r="J282" s="54">
        <f t="shared" si="15"/>
        <v>0.97974449170684597</v>
      </c>
    </row>
    <row r="283" spans="1:10" ht="16.5" customHeight="1" x14ac:dyDescent="0.2">
      <c r="A283" s="97" t="s">
        <v>76</v>
      </c>
      <c r="B283" s="133" t="s">
        <v>374</v>
      </c>
      <c r="C283" s="11">
        <v>7</v>
      </c>
      <c r="D283" s="29">
        <v>3</v>
      </c>
      <c r="E283" s="20" t="s">
        <v>195</v>
      </c>
      <c r="F283" s="16">
        <v>110</v>
      </c>
      <c r="G283" s="110">
        <v>32260856.350000001</v>
      </c>
      <c r="H283" s="110">
        <v>31892374.379999999</v>
      </c>
      <c r="I283" s="63">
        <f t="shared" si="14"/>
        <v>-368481.97000000253</v>
      </c>
      <c r="J283" s="55">
        <f t="shared" si="15"/>
        <v>0.98857804746401279</v>
      </c>
    </row>
    <row r="284" spans="1:10" ht="27" customHeight="1" x14ac:dyDescent="0.2">
      <c r="A284" s="97" t="s">
        <v>11</v>
      </c>
      <c r="B284" s="133" t="s">
        <v>374</v>
      </c>
      <c r="C284" s="11">
        <v>7</v>
      </c>
      <c r="D284" s="29">
        <v>3</v>
      </c>
      <c r="E284" s="20" t="s">
        <v>195</v>
      </c>
      <c r="F284" s="16">
        <v>240</v>
      </c>
      <c r="G284" s="110">
        <v>1879004.92</v>
      </c>
      <c r="H284" s="110">
        <v>1717479.01</v>
      </c>
      <c r="I284" s="63">
        <f t="shared" si="14"/>
        <v>-161525.90999999992</v>
      </c>
      <c r="J284" s="55">
        <f t="shared" si="15"/>
        <v>0.91403646244843262</v>
      </c>
    </row>
    <row r="285" spans="1:10" ht="19.5" customHeight="1" x14ac:dyDescent="0.2">
      <c r="A285" s="97" t="s">
        <v>355</v>
      </c>
      <c r="B285" s="133" t="s">
        <v>374</v>
      </c>
      <c r="C285" s="11">
        <v>7</v>
      </c>
      <c r="D285" s="29">
        <v>3</v>
      </c>
      <c r="E285" s="20" t="s">
        <v>195</v>
      </c>
      <c r="F285" s="16">
        <v>610</v>
      </c>
      <c r="G285" s="110">
        <v>2981931.91</v>
      </c>
      <c r="H285" s="110">
        <v>2759898.8</v>
      </c>
      <c r="I285" s="63">
        <f t="shared" si="14"/>
        <v>-222033.11000000034</v>
      </c>
      <c r="J285" s="55">
        <f t="shared" si="15"/>
        <v>0.92554051644995461</v>
      </c>
    </row>
    <row r="286" spans="1:10" ht="20.25" customHeight="1" x14ac:dyDescent="0.2">
      <c r="A286" s="97" t="s">
        <v>17</v>
      </c>
      <c r="B286" s="133" t="s">
        <v>374</v>
      </c>
      <c r="C286" s="11">
        <v>7</v>
      </c>
      <c r="D286" s="29">
        <v>3</v>
      </c>
      <c r="E286" s="20" t="s">
        <v>195</v>
      </c>
      <c r="F286" s="16">
        <v>850</v>
      </c>
      <c r="G286" s="110">
        <v>67157.06</v>
      </c>
      <c r="H286" s="110">
        <v>65916.960000000006</v>
      </c>
      <c r="I286" s="63">
        <f t="shared" si="14"/>
        <v>-1240.0999999999913</v>
      </c>
      <c r="J286" s="55">
        <f t="shared" si="15"/>
        <v>0.98153433161010928</v>
      </c>
    </row>
    <row r="287" spans="1:10" ht="33.75" customHeight="1" x14ac:dyDescent="0.2">
      <c r="A287" s="96" t="s">
        <v>339</v>
      </c>
      <c r="B287" s="130" t="s">
        <v>374</v>
      </c>
      <c r="C287" s="9">
        <v>7</v>
      </c>
      <c r="D287" s="31">
        <v>3</v>
      </c>
      <c r="E287" s="18" t="s">
        <v>348</v>
      </c>
      <c r="F287" s="5"/>
      <c r="G287" s="109">
        <f>G288</f>
        <v>5000</v>
      </c>
      <c r="H287" s="109">
        <f>H288</f>
        <v>5000</v>
      </c>
      <c r="I287" s="63">
        <f t="shared" si="14"/>
        <v>0</v>
      </c>
      <c r="J287" s="55">
        <f t="shared" si="15"/>
        <v>1</v>
      </c>
    </row>
    <row r="288" spans="1:10" ht="30" customHeight="1" x14ac:dyDescent="0.2">
      <c r="A288" s="97" t="s">
        <v>11</v>
      </c>
      <c r="B288" s="133" t="s">
        <v>374</v>
      </c>
      <c r="C288" s="11">
        <v>7</v>
      </c>
      <c r="D288" s="29">
        <v>3</v>
      </c>
      <c r="E288" s="20" t="s">
        <v>348</v>
      </c>
      <c r="F288" s="16">
        <v>240</v>
      </c>
      <c r="G288" s="110">
        <v>5000</v>
      </c>
      <c r="H288" s="110">
        <v>5000</v>
      </c>
      <c r="I288" s="63">
        <f t="shared" si="14"/>
        <v>0</v>
      </c>
      <c r="J288" s="55">
        <f t="shared" si="15"/>
        <v>1</v>
      </c>
    </row>
    <row r="289" spans="1:10" ht="30" customHeight="1" x14ac:dyDescent="0.2">
      <c r="A289" s="96" t="s">
        <v>357</v>
      </c>
      <c r="B289" s="130" t="s">
        <v>374</v>
      </c>
      <c r="C289" s="9">
        <v>7</v>
      </c>
      <c r="D289" s="31">
        <v>3</v>
      </c>
      <c r="E289" s="18" t="s">
        <v>356</v>
      </c>
      <c r="F289" s="5"/>
      <c r="G289" s="109">
        <f>G290</f>
        <v>9786884.0700000003</v>
      </c>
      <c r="H289" s="109">
        <f>H290</f>
        <v>6843938.6500000004</v>
      </c>
      <c r="I289" s="63">
        <f t="shared" si="14"/>
        <v>-2942945.42</v>
      </c>
      <c r="J289" s="55">
        <f t="shared" si="15"/>
        <v>0.6992969980076611</v>
      </c>
    </row>
    <row r="290" spans="1:10" ht="21.75" customHeight="1" x14ac:dyDescent="0.2">
      <c r="A290" s="97" t="s">
        <v>355</v>
      </c>
      <c r="B290" s="133" t="s">
        <v>374</v>
      </c>
      <c r="C290" s="11">
        <v>7</v>
      </c>
      <c r="D290" s="29">
        <v>3</v>
      </c>
      <c r="E290" s="20" t="s">
        <v>356</v>
      </c>
      <c r="F290" s="16">
        <v>610</v>
      </c>
      <c r="G290" s="110">
        <v>9786884.0700000003</v>
      </c>
      <c r="H290" s="110">
        <v>6843938.6500000004</v>
      </c>
      <c r="I290" s="63">
        <f t="shared" si="14"/>
        <v>-2942945.42</v>
      </c>
      <c r="J290" s="55">
        <f t="shared" si="15"/>
        <v>0.6992969980076611</v>
      </c>
    </row>
    <row r="291" spans="1:10" ht="31.5" customHeight="1" x14ac:dyDescent="0.2">
      <c r="A291" s="96" t="s">
        <v>286</v>
      </c>
      <c r="B291" s="130" t="s">
        <v>374</v>
      </c>
      <c r="C291" s="9">
        <v>7</v>
      </c>
      <c r="D291" s="31">
        <v>3</v>
      </c>
      <c r="E291" s="18" t="s">
        <v>194</v>
      </c>
      <c r="F291" s="5"/>
      <c r="G291" s="109">
        <f>G292+G293</f>
        <v>1313750</v>
      </c>
      <c r="H291" s="109">
        <f>H292+H293</f>
        <v>1313750</v>
      </c>
      <c r="I291" s="62">
        <f t="shared" si="14"/>
        <v>0</v>
      </c>
      <c r="J291" s="54">
        <f t="shared" si="15"/>
        <v>1</v>
      </c>
    </row>
    <row r="292" spans="1:10" ht="19.5" customHeight="1" x14ac:dyDescent="0.2">
      <c r="A292" s="97" t="s">
        <v>76</v>
      </c>
      <c r="B292" s="133" t="s">
        <v>374</v>
      </c>
      <c r="C292" s="11">
        <v>7</v>
      </c>
      <c r="D292" s="29">
        <v>3</v>
      </c>
      <c r="E292" s="20" t="s">
        <v>194</v>
      </c>
      <c r="F292" s="16">
        <v>110</v>
      </c>
      <c r="G292" s="110">
        <v>785453.71</v>
      </c>
      <c r="H292" s="110">
        <v>785453.71</v>
      </c>
      <c r="I292" s="63">
        <f t="shared" si="14"/>
        <v>0</v>
      </c>
      <c r="J292" s="55">
        <f t="shared" si="15"/>
        <v>1</v>
      </c>
    </row>
    <row r="293" spans="1:10" ht="19.5" customHeight="1" x14ac:dyDescent="0.2">
      <c r="A293" s="97" t="s">
        <v>355</v>
      </c>
      <c r="B293" s="133" t="s">
        <v>374</v>
      </c>
      <c r="C293" s="11">
        <v>7</v>
      </c>
      <c r="D293" s="29">
        <v>3</v>
      </c>
      <c r="E293" s="20" t="s">
        <v>194</v>
      </c>
      <c r="F293" s="16">
        <v>610</v>
      </c>
      <c r="G293" s="110">
        <v>528296.29</v>
      </c>
      <c r="H293" s="110">
        <v>528296.29</v>
      </c>
      <c r="I293" s="63">
        <f t="shared" si="14"/>
        <v>0</v>
      </c>
      <c r="J293" s="55">
        <f t="shared" si="15"/>
        <v>1</v>
      </c>
    </row>
    <row r="294" spans="1:10" ht="26.25" customHeight="1" x14ac:dyDescent="0.2">
      <c r="A294" s="96" t="s">
        <v>79</v>
      </c>
      <c r="B294" s="130" t="s">
        <v>374</v>
      </c>
      <c r="C294" s="9">
        <v>7</v>
      </c>
      <c r="D294" s="31">
        <v>3</v>
      </c>
      <c r="E294" s="18" t="s">
        <v>188</v>
      </c>
      <c r="F294" s="5"/>
      <c r="G294" s="109">
        <f>G295</f>
        <v>603073.63</v>
      </c>
      <c r="H294" s="109">
        <f>H295</f>
        <v>600884.43000000005</v>
      </c>
      <c r="I294" s="62">
        <f t="shared" si="14"/>
        <v>-2189.1999999999534</v>
      </c>
      <c r="J294" s="54">
        <f t="shared" si="15"/>
        <v>0.99636992915773825</v>
      </c>
    </row>
    <row r="295" spans="1:10" ht="52.5" customHeight="1" x14ac:dyDescent="0.2">
      <c r="A295" s="96" t="s">
        <v>80</v>
      </c>
      <c r="B295" s="130" t="s">
        <v>374</v>
      </c>
      <c r="C295" s="9">
        <v>7</v>
      </c>
      <c r="D295" s="31">
        <v>3</v>
      </c>
      <c r="E295" s="18" t="s">
        <v>189</v>
      </c>
      <c r="F295" s="5"/>
      <c r="G295" s="109">
        <f>G296+G297</f>
        <v>603073.63</v>
      </c>
      <c r="H295" s="109">
        <f>H296+H297</f>
        <v>600884.43000000005</v>
      </c>
      <c r="I295" s="62">
        <f t="shared" si="14"/>
        <v>-2189.1999999999534</v>
      </c>
      <c r="J295" s="54">
        <f t="shared" si="15"/>
        <v>0.99636992915773825</v>
      </c>
    </row>
    <row r="296" spans="1:10" ht="18" customHeight="1" x14ac:dyDescent="0.2">
      <c r="A296" s="97" t="s">
        <v>76</v>
      </c>
      <c r="B296" s="133" t="s">
        <v>374</v>
      </c>
      <c r="C296" s="11">
        <v>7</v>
      </c>
      <c r="D296" s="29">
        <v>3</v>
      </c>
      <c r="E296" s="20" t="s">
        <v>189</v>
      </c>
      <c r="F296" s="16">
        <v>110</v>
      </c>
      <c r="G296" s="110">
        <v>428982.47</v>
      </c>
      <c r="H296" s="110">
        <v>426793.27</v>
      </c>
      <c r="I296" s="63">
        <f t="shared" si="14"/>
        <v>-2189.1999999999534</v>
      </c>
      <c r="J296" s="55">
        <f t="shared" si="15"/>
        <v>0.99489676116602166</v>
      </c>
    </row>
    <row r="297" spans="1:10" ht="18" customHeight="1" x14ac:dyDescent="0.2">
      <c r="A297" s="97" t="s">
        <v>355</v>
      </c>
      <c r="B297" s="133" t="s">
        <v>374</v>
      </c>
      <c r="C297" s="11">
        <v>7</v>
      </c>
      <c r="D297" s="29">
        <v>3</v>
      </c>
      <c r="E297" s="20" t="s">
        <v>189</v>
      </c>
      <c r="F297" s="16">
        <v>610</v>
      </c>
      <c r="G297" s="110">
        <v>174091.16</v>
      </c>
      <c r="H297" s="110">
        <v>174091.16</v>
      </c>
      <c r="I297" s="63">
        <f t="shared" si="14"/>
        <v>0</v>
      </c>
      <c r="J297" s="55">
        <f t="shared" si="15"/>
        <v>1</v>
      </c>
    </row>
    <row r="298" spans="1:10" ht="29.25" customHeight="1" x14ac:dyDescent="0.2">
      <c r="A298" s="96" t="s">
        <v>270</v>
      </c>
      <c r="B298" s="130" t="s">
        <v>374</v>
      </c>
      <c r="C298" s="9">
        <v>7</v>
      </c>
      <c r="D298" s="31">
        <v>3</v>
      </c>
      <c r="E298" s="18" t="s">
        <v>156</v>
      </c>
      <c r="F298" s="74"/>
      <c r="G298" s="109">
        <f>G299</f>
        <v>1813610</v>
      </c>
      <c r="H298" s="109">
        <f>H299</f>
        <v>0</v>
      </c>
      <c r="I298" s="62">
        <f t="shared" si="14"/>
        <v>-1813610</v>
      </c>
      <c r="J298" s="54">
        <f t="shared" si="15"/>
        <v>0</v>
      </c>
    </row>
    <row r="299" spans="1:10" ht="27.75" customHeight="1" x14ac:dyDescent="0.2">
      <c r="A299" s="96" t="s">
        <v>31</v>
      </c>
      <c r="B299" s="130" t="s">
        <v>374</v>
      </c>
      <c r="C299" s="9">
        <v>7</v>
      </c>
      <c r="D299" s="31">
        <v>3</v>
      </c>
      <c r="E299" s="18" t="s">
        <v>157</v>
      </c>
      <c r="F299" s="74"/>
      <c r="G299" s="109">
        <f>G300+G302</f>
        <v>1813610</v>
      </c>
      <c r="H299" s="109">
        <f>H300+H302</f>
        <v>0</v>
      </c>
      <c r="I299" s="62">
        <f t="shared" si="14"/>
        <v>-1813610</v>
      </c>
      <c r="J299" s="54">
        <f t="shared" si="15"/>
        <v>0</v>
      </c>
    </row>
    <row r="300" spans="1:10" ht="25.5" customHeight="1" x14ac:dyDescent="0.2">
      <c r="A300" s="97" t="s">
        <v>67</v>
      </c>
      <c r="B300" s="130" t="s">
        <v>374</v>
      </c>
      <c r="C300" s="9">
        <v>7</v>
      </c>
      <c r="D300" s="31">
        <v>3</v>
      </c>
      <c r="E300" s="18" t="s">
        <v>178</v>
      </c>
      <c r="F300" s="74"/>
      <c r="G300" s="109">
        <f>G301</f>
        <v>995672</v>
      </c>
      <c r="H300" s="109">
        <f>H301</f>
        <v>0</v>
      </c>
      <c r="I300" s="62">
        <f t="shared" si="14"/>
        <v>-995672</v>
      </c>
      <c r="J300" s="54">
        <f t="shared" si="15"/>
        <v>0</v>
      </c>
    </row>
    <row r="301" spans="1:10" ht="27" customHeight="1" x14ac:dyDescent="0.2">
      <c r="A301" s="97" t="s">
        <v>11</v>
      </c>
      <c r="B301" s="133" t="s">
        <v>374</v>
      </c>
      <c r="C301" s="11">
        <v>7</v>
      </c>
      <c r="D301" s="29">
        <v>3</v>
      </c>
      <c r="E301" s="20" t="s">
        <v>178</v>
      </c>
      <c r="F301" s="73">
        <v>240</v>
      </c>
      <c r="G301" s="120">
        <v>995672</v>
      </c>
      <c r="H301" s="110">
        <v>0</v>
      </c>
      <c r="I301" s="63">
        <f t="shared" si="14"/>
        <v>-995672</v>
      </c>
      <c r="J301" s="55">
        <f t="shared" si="15"/>
        <v>0</v>
      </c>
    </row>
    <row r="302" spans="1:10" ht="29.25" customHeight="1" x14ac:dyDescent="0.2">
      <c r="A302" s="97" t="s">
        <v>32</v>
      </c>
      <c r="B302" s="130" t="s">
        <v>374</v>
      </c>
      <c r="C302" s="9">
        <v>7</v>
      </c>
      <c r="D302" s="31">
        <v>3</v>
      </c>
      <c r="E302" s="18" t="s">
        <v>179</v>
      </c>
      <c r="F302" s="74"/>
      <c r="G302" s="121">
        <f>G303</f>
        <v>817938</v>
      </c>
      <c r="H302" s="122">
        <f>H303</f>
        <v>0</v>
      </c>
      <c r="I302" s="62">
        <f t="shared" si="14"/>
        <v>-817938</v>
      </c>
      <c r="J302" s="54">
        <f t="shared" si="15"/>
        <v>0</v>
      </c>
    </row>
    <row r="303" spans="1:10" ht="25.5" customHeight="1" x14ac:dyDescent="0.2">
      <c r="A303" s="97" t="s">
        <v>11</v>
      </c>
      <c r="B303" s="133" t="s">
        <v>374</v>
      </c>
      <c r="C303" s="11">
        <v>7</v>
      </c>
      <c r="D303" s="29">
        <v>3</v>
      </c>
      <c r="E303" s="20" t="s">
        <v>179</v>
      </c>
      <c r="F303" s="73">
        <v>240</v>
      </c>
      <c r="G303" s="123">
        <v>817938</v>
      </c>
      <c r="H303" s="117">
        <v>0</v>
      </c>
      <c r="I303" s="63">
        <f t="shared" si="14"/>
        <v>-817938</v>
      </c>
      <c r="J303" s="55">
        <f t="shared" si="15"/>
        <v>0</v>
      </c>
    </row>
    <row r="304" spans="1:10" ht="32.25" customHeight="1" x14ac:dyDescent="0.2">
      <c r="A304" s="101" t="s">
        <v>308</v>
      </c>
      <c r="B304" s="130" t="s">
        <v>374</v>
      </c>
      <c r="C304" s="30">
        <v>7</v>
      </c>
      <c r="D304" s="30">
        <v>5</v>
      </c>
      <c r="E304" s="18"/>
      <c r="F304" s="18"/>
      <c r="G304" s="124">
        <f>G305</f>
        <v>254621.1</v>
      </c>
      <c r="H304" s="124">
        <f>H305</f>
        <v>248368</v>
      </c>
      <c r="I304" s="62">
        <f t="shared" si="14"/>
        <v>-6253.1000000000058</v>
      </c>
      <c r="J304" s="54">
        <f t="shared" si="15"/>
        <v>0.9754415482456088</v>
      </c>
    </row>
    <row r="305" spans="1:10" ht="30" customHeight="1" x14ac:dyDescent="0.2">
      <c r="A305" s="93" t="s">
        <v>13</v>
      </c>
      <c r="B305" s="130" t="s">
        <v>374</v>
      </c>
      <c r="C305" s="79">
        <v>7</v>
      </c>
      <c r="D305" s="80">
        <v>5</v>
      </c>
      <c r="E305" s="18" t="s">
        <v>143</v>
      </c>
      <c r="F305" s="18"/>
      <c r="G305" s="125">
        <f>G306</f>
        <v>254621.1</v>
      </c>
      <c r="H305" s="125">
        <f>H306</f>
        <v>248368</v>
      </c>
      <c r="I305" s="62">
        <f t="shared" si="14"/>
        <v>-6253.1000000000058</v>
      </c>
      <c r="J305" s="54">
        <f t="shared" si="15"/>
        <v>0.9754415482456088</v>
      </c>
    </row>
    <row r="306" spans="1:10" ht="29.25" customHeight="1" x14ac:dyDescent="0.2">
      <c r="A306" s="96" t="s">
        <v>14</v>
      </c>
      <c r="B306" s="130" t="s">
        <v>374</v>
      </c>
      <c r="C306" s="9">
        <v>7</v>
      </c>
      <c r="D306" s="31">
        <v>5</v>
      </c>
      <c r="E306" s="18" t="s">
        <v>144</v>
      </c>
      <c r="F306" s="18"/>
      <c r="G306" s="125">
        <f>G307+G310</f>
        <v>254621.1</v>
      </c>
      <c r="H306" s="125">
        <f>H307+H310</f>
        <v>248368</v>
      </c>
      <c r="I306" s="62">
        <f t="shared" si="14"/>
        <v>-6253.1000000000058</v>
      </c>
      <c r="J306" s="54">
        <f t="shared" si="15"/>
        <v>0.9754415482456088</v>
      </c>
    </row>
    <row r="307" spans="1:10" ht="26.25" customHeight="1" x14ac:dyDescent="0.2">
      <c r="A307" s="96" t="s">
        <v>309</v>
      </c>
      <c r="B307" s="130" t="s">
        <v>374</v>
      </c>
      <c r="C307" s="9">
        <v>7</v>
      </c>
      <c r="D307" s="31">
        <v>5</v>
      </c>
      <c r="E307" s="18" t="s">
        <v>184</v>
      </c>
      <c r="F307" s="18"/>
      <c r="G307" s="125">
        <f>G308</f>
        <v>77207</v>
      </c>
      <c r="H307" s="125">
        <f>H308</f>
        <v>75000</v>
      </c>
      <c r="I307" s="62">
        <f t="shared" si="14"/>
        <v>-2207</v>
      </c>
      <c r="J307" s="54">
        <f t="shared" si="15"/>
        <v>0.97141450904710713</v>
      </c>
    </row>
    <row r="308" spans="1:10" ht="59.25" customHeight="1" x14ac:dyDescent="0.2">
      <c r="A308" s="93" t="s">
        <v>75</v>
      </c>
      <c r="B308" s="130" t="s">
        <v>374</v>
      </c>
      <c r="C308" s="84" t="s">
        <v>310</v>
      </c>
      <c r="D308" s="85" t="s">
        <v>311</v>
      </c>
      <c r="E308" s="85" t="s">
        <v>185</v>
      </c>
      <c r="F308" s="85"/>
      <c r="G308" s="125">
        <f>G309</f>
        <v>77207</v>
      </c>
      <c r="H308" s="125">
        <f>H309</f>
        <v>75000</v>
      </c>
      <c r="I308" s="62">
        <f t="shared" si="14"/>
        <v>-2207</v>
      </c>
      <c r="J308" s="54">
        <f t="shared" si="15"/>
        <v>0.97141450904710713</v>
      </c>
    </row>
    <row r="309" spans="1:10" ht="21.75" customHeight="1" x14ac:dyDescent="0.2">
      <c r="A309" s="97" t="s">
        <v>11</v>
      </c>
      <c r="B309" s="133" t="s">
        <v>374</v>
      </c>
      <c r="C309" s="82" t="s">
        <v>310</v>
      </c>
      <c r="D309" s="83" t="s">
        <v>311</v>
      </c>
      <c r="E309" s="83" t="s">
        <v>185</v>
      </c>
      <c r="F309" s="86" t="s">
        <v>312</v>
      </c>
      <c r="G309" s="126">
        <v>77207</v>
      </c>
      <c r="H309" s="110">
        <v>75000</v>
      </c>
      <c r="I309" s="63">
        <f t="shared" si="14"/>
        <v>-2207</v>
      </c>
      <c r="J309" s="55">
        <f t="shared" si="15"/>
        <v>0.97141450904710713</v>
      </c>
    </row>
    <row r="310" spans="1:10" ht="27" customHeight="1" x14ac:dyDescent="0.2">
      <c r="A310" s="93" t="s">
        <v>15</v>
      </c>
      <c r="B310" s="130" t="s">
        <v>374</v>
      </c>
      <c r="C310" s="9">
        <v>7</v>
      </c>
      <c r="D310" s="31">
        <v>5</v>
      </c>
      <c r="E310" s="18" t="s">
        <v>145</v>
      </c>
      <c r="F310" s="85"/>
      <c r="G310" s="121">
        <f>G311+G313+G315</f>
        <v>177414.1</v>
      </c>
      <c r="H310" s="121">
        <f>H311+H313+H315</f>
        <v>173368</v>
      </c>
      <c r="I310" s="62">
        <f t="shared" si="14"/>
        <v>-4046.1000000000058</v>
      </c>
      <c r="J310" s="54">
        <f t="shared" si="15"/>
        <v>0.97719403361965029</v>
      </c>
    </row>
    <row r="311" spans="1:10" ht="54" customHeight="1" x14ac:dyDescent="0.2">
      <c r="A311" s="93" t="s">
        <v>82</v>
      </c>
      <c r="B311" s="130" t="s">
        <v>374</v>
      </c>
      <c r="C311" s="84" t="s">
        <v>310</v>
      </c>
      <c r="D311" s="85" t="s">
        <v>311</v>
      </c>
      <c r="E311" s="85" t="s">
        <v>190</v>
      </c>
      <c r="F311" s="85"/>
      <c r="G311" s="121">
        <f>G312</f>
        <v>143114.1</v>
      </c>
      <c r="H311" s="121">
        <f>H312</f>
        <v>139068</v>
      </c>
      <c r="I311" s="62">
        <f t="shared" si="14"/>
        <v>-4046.1000000000058</v>
      </c>
      <c r="J311" s="54">
        <f t="shared" si="15"/>
        <v>0.97172815257196876</v>
      </c>
    </row>
    <row r="312" spans="1:10" ht="26.25" customHeight="1" x14ac:dyDescent="0.2">
      <c r="A312" s="97" t="s">
        <v>11</v>
      </c>
      <c r="B312" s="133" t="s">
        <v>374</v>
      </c>
      <c r="C312" s="82" t="s">
        <v>310</v>
      </c>
      <c r="D312" s="83" t="s">
        <v>311</v>
      </c>
      <c r="E312" s="83" t="s">
        <v>190</v>
      </c>
      <c r="F312" s="86" t="s">
        <v>312</v>
      </c>
      <c r="G312" s="127">
        <v>143114.1</v>
      </c>
      <c r="H312" s="117">
        <v>139068</v>
      </c>
      <c r="I312" s="63">
        <f t="shared" si="14"/>
        <v>-4046.1000000000058</v>
      </c>
      <c r="J312" s="55">
        <f t="shared" si="15"/>
        <v>0.97172815257196876</v>
      </c>
    </row>
    <row r="313" spans="1:10" ht="34.5" customHeight="1" x14ac:dyDescent="0.2">
      <c r="A313" s="96" t="s">
        <v>83</v>
      </c>
      <c r="B313" s="130" t="s">
        <v>374</v>
      </c>
      <c r="C313" s="9">
        <v>7</v>
      </c>
      <c r="D313" s="31">
        <v>5</v>
      </c>
      <c r="E313" s="18" t="s">
        <v>192</v>
      </c>
      <c r="F313" s="85"/>
      <c r="G313" s="121">
        <f>G314</f>
        <v>10800</v>
      </c>
      <c r="H313" s="121">
        <f>H314</f>
        <v>10800</v>
      </c>
      <c r="I313" s="62">
        <f t="shared" si="14"/>
        <v>0</v>
      </c>
      <c r="J313" s="54">
        <f t="shared" si="15"/>
        <v>1</v>
      </c>
    </row>
    <row r="314" spans="1:10" ht="27.75" customHeight="1" x14ac:dyDescent="0.2">
      <c r="A314" s="97" t="s">
        <v>11</v>
      </c>
      <c r="B314" s="133" t="s">
        <v>374</v>
      </c>
      <c r="C314" s="11">
        <v>7</v>
      </c>
      <c r="D314" s="29">
        <v>5</v>
      </c>
      <c r="E314" s="20" t="s">
        <v>192</v>
      </c>
      <c r="F314" s="83" t="s">
        <v>312</v>
      </c>
      <c r="G314" s="127">
        <v>10800</v>
      </c>
      <c r="H314" s="117">
        <v>10800</v>
      </c>
      <c r="I314" s="63">
        <f t="shared" si="14"/>
        <v>0</v>
      </c>
      <c r="J314" s="55">
        <f t="shared" si="15"/>
        <v>1</v>
      </c>
    </row>
    <row r="315" spans="1:10" ht="26.25" customHeight="1" x14ac:dyDescent="0.2">
      <c r="A315" s="96" t="s">
        <v>85</v>
      </c>
      <c r="B315" s="130" t="s">
        <v>374</v>
      </c>
      <c r="C315" s="9">
        <v>7</v>
      </c>
      <c r="D315" s="31">
        <v>5</v>
      </c>
      <c r="E315" s="18" t="s">
        <v>195</v>
      </c>
      <c r="F315" s="85"/>
      <c r="G315" s="121">
        <f>G316</f>
        <v>23500</v>
      </c>
      <c r="H315" s="121">
        <f>H316</f>
        <v>23500</v>
      </c>
      <c r="I315" s="62">
        <f t="shared" si="14"/>
        <v>0</v>
      </c>
      <c r="J315" s="54">
        <f t="shared" si="15"/>
        <v>1</v>
      </c>
    </row>
    <row r="316" spans="1:10" ht="27.75" customHeight="1" x14ac:dyDescent="0.2">
      <c r="A316" s="97" t="s">
        <v>11</v>
      </c>
      <c r="B316" s="133" t="s">
        <v>374</v>
      </c>
      <c r="C316" s="11">
        <v>7</v>
      </c>
      <c r="D316" s="29">
        <v>5</v>
      </c>
      <c r="E316" s="20" t="s">
        <v>195</v>
      </c>
      <c r="F316" s="83" t="s">
        <v>312</v>
      </c>
      <c r="G316" s="127">
        <v>23500</v>
      </c>
      <c r="H316" s="117">
        <v>23500</v>
      </c>
      <c r="I316" s="63">
        <f t="shared" si="14"/>
        <v>0</v>
      </c>
      <c r="J316" s="55">
        <f t="shared" si="15"/>
        <v>1</v>
      </c>
    </row>
    <row r="317" spans="1:10" ht="19.5" customHeight="1" x14ac:dyDescent="0.2">
      <c r="A317" s="99" t="s">
        <v>86</v>
      </c>
      <c r="B317" s="130" t="s">
        <v>374</v>
      </c>
      <c r="C317" s="8">
        <v>7</v>
      </c>
      <c r="D317" s="30">
        <v>7</v>
      </c>
      <c r="E317" s="17"/>
      <c r="F317" s="81"/>
      <c r="G317" s="128">
        <f t="shared" ref="G317:H319" si="18">G318</f>
        <v>1596000</v>
      </c>
      <c r="H317" s="115">
        <f t="shared" si="18"/>
        <v>685649.64</v>
      </c>
      <c r="I317" s="64">
        <f t="shared" si="14"/>
        <v>-910350.36</v>
      </c>
      <c r="J317" s="56">
        <f t="shared" si="15"/>
        <v>0.429605037593985</v>
      </c>
    </row>
    <row r="318" spans="1:10" ht="28.5" customHeight="1" x14ac:dyDescent="0.2">
      <c r="A318" s="96" t="s">
        <v>13</v>
      </c>
      <c r="B318" s="130" t="s">
        <v>374</v>
      </c>
      <c r="C318" s="9">
        <v>7</v>
      </c>
      <c r="D318" s="31">
        <v>7</v>
      </c>
      <c r="E318" s="18" t="s">
        <v>143</v>
      </c>
      <c r="F318" s="5"/>
      <c r="G318" s="109">
        <f t="shared" si="18"/>
        <v>1596000</v>
      </c>
      <c r="H318" s="109">
        <f t="shared" si="18"/>
        <v>685649.64</v>
      </c>
      <c r="I318" s="62">
        <f t="shared" si="14"/>
        <v>-910350.36</v>
      </c>
      <c r="J318" s="54">
        <f t="shared" si="15"/>
        <v>0.429605037593985</v>
      </c>
    </row>
    <row r="319" spans="1:10" ht="28.5" customHeight="1" x14ac:dyDescent="0.2">
      <c r="A319" s="96" t="s">
        <v>14</v>
      </c>
      <c r="B319" s="130" t="s">
        <v>374</v>
      </c>
      <c r="C319" s="9">
        <v>7</v>
      </c>
      <c r="D319" s="31">
        <v>7</v>
      </c>
      <c r="E319" s="18" t="s">
        <v>144</v>
      </c>
      <c r="F319" s="5"/>
      <c r="G319" s="109">
        <f t="shared" si="18"/>
        <v>1596000</v>
      </c>
      <c r="H319" s="109">
        <f t="shared" si="18"/>
        <v>685649.64</v>
      </c>
      <c r="I319" s="62">
        <f t="shared" si="14"/>
        <v>-910350.36</v>
      </c>
      <c r="J319" s="54">
        <f t="shared" si="15"/>
        <v>0.429605037593985</v>
      </c>
    </row>
    <row r="320" spans="1:10" ht="27.75" customHeight="1" x14ac:dyDescent="0.2">
      <c r="A320" s="96" t="s">
        <v>147</v>
      </c>
      <c r="B320" s="130" t="s">
        <v>374</v>
      </c>
      <c r="C320" s="9">
        <v>7</v>
      </c>
      <c r="D320" s="31">
        <v>7</v>
      </c>
      <c r="E320" s="18" t="s">
        <v>145</v>
      </c>
      <c r="F320" s="5"/>
      <c r="G320" s="109">
        <f>G321+G324</f>
        <v>1596000</v>
      </c>
      <c r="H320" s="109">
        <f>H321+H324</f>
        <v>685649.64</v>
      </c>
      <c r="I320" s="62">
        <f t="shared" si="14"/>
        <v>-910350.36</v>
      </c>
      <c r="J320" s="54">
        <f t="shared" si="15"/>
        <v>0.429605037593985</v>
      </c>
    </row>
    <row r="321" spans="1:10" ht="45" customHeight="1" x14ac:dyDescent="0.2">
      <c r="A321" s="96" t="s">
        <v>87</v>
      </c>
      <c r="B321" s="130" t="s">
        <v>374</v>
      </c>
      <c r="C321" s="9">
        <v>7</v>
      </c>
      <c r="D321" s="31">
        <v>7</v>
      </c>
      <c r="E321" s="18" t="s">
        <v>196</v>
      </c>
      <c r="F321" s="5"/>
      <c r="G321" s="109">
        <f>G322+G323</f>
        <v>1421000</v>
      </c>
      <c r="H321" s="109">
        <f>H322+H323</f>
        <v>598716</v>
      </c>
      <c r="I321" s="62">
        <f t="shared" si="14"/>
        <v>-822284</v>
      </c>
      <c r="J321" s="54">
        <f t="shared" si="15"/>
        <v>0.42133427163969034</v>
      </c>
    </row>
    <row r="322" spans="1:10" ht="29.25" customHeight="1" x14ac:dyDescent="0.2">
      <c r="A322" s="97" t="s">
        <v>11</v>
      </c>
      <c r="B322" s="133" t="s">
        <v>374</v>
      </c>
      <c r="C322" s="11">
        <v>7</v>
      </c>
      <c r="D322" s="29">
        <v>7</v>
      </c>
      <c r="E322" s="20" t="s">
        <v>196</v>
      </c>
      <c r="F322" s="16">
        <v>240</v>
      </c>
      <c r="G322" s="110">
        <v>1279470</v>
      </c>
      <c r="H322" s="110">
        <v>598716</v>
      </c>
      <c r="I322" s="63">
        <f t="shared" si="14"/>
        <v>-680754</v>
      </c>
      <c r="J322" s="55">
        <f t="shared" si="15"/>
        <v>0.46794063166779992</v>
      </c>
    </row>
    <row r="323" spans="1:10" ht="15.75" customHeight="1" x14ac:dyDescent="0.2">
      <c r="A323" s="97" t="s">
        <v>355</v>
      </c>
      <c r="B323" s="133" t="s">
        <v>374</v>
      </c>
      <c r="C323" s="11">
        <v>7</v>
      </c>
      <c r="D323" s="29">
        <v>7</v>
      </c>
      <c r="E323" s="20" t="s">
        <v>196</v>
      </c>
      <c r="F323" s="16">
        <v>610</v>
      </c>
      <c r="G323" s="110">
        <v>141530</v>
      </c>
      <c r="H323" s="110">
        <v>0</v>
      </c>
      <c r="I323" s="63"/>
      <c r="J323" s="55"/>
    </row>
    <row r="324" spans="1:10" ht="36" customHeight="1" x14ac:dyDescent="0.2">
      <c r="A324" s="96" t="s">
        <v>359</v>
      </c>
      <c r="B324" s="130" t="s">
        <v>374</v>
      </c>
      <c r="C324" s="9">
        <v>7</v>
      </c>
      <c r="D324" s="31">
        <v>7</v>
      </c>
      <c r="E324" s="18" t="s">
        <v>358</v>
      </c>
      <c r="F324" s="5"/>
      <c r="G324" s="109">
        <f>G325+G326</f>
        <v>175000</v>
      </c>
      <c r="H324" s="109">
        <f>H325+H326</f>
        <v>86933.64</v>
      </c>
      <c r="I324" s="62">
        <f t="shared" si="14"/>
        <v>-88066.36</v>
      </c>
      <c r="J324" s="54">
        <f t="shared" si="15"/>
        <v>0.49676365714285714</v>
      </c>
    </row>
    <row r="325" spans="1:10" ht="30" customHeight="1" x14ac:dyDescent="0.2">
      <c r="A325" s="97" t="s">
        <v>11</v>
      </c>
      <c r="B325" s="133" t="s">
        <v>374</v>
      </c>
      <c r="C325" s="11">
        <v>7</v>
      </c>
      <c r="D325" s="29">
        <v>7</v>
      </c>
      <c r="E325" s="20" t="s">
        <v>358</v>
      </c>
      <c r="F325" s="16">
        <v>240</v>
      </c>
      <c r="G325" s="110">
        <v>159047</v>
      </c>
      <c r="H325" s="110">
        <v>77312.399999999994</v>
      </c>
      <c r="I325" s="63">
        <f t="shared" si="14"/>
        <v>-81734.600000000006</v>
      </c>
      <c r="J325" s="55">
        <f t="shared" si="15"/>
        <v>0.48609782014121611</v>
      </c>
    </row>
    <row r="326" spans="1:10" ht="18.75" customHeight="1" x14ac:dyDescent="0.2">
      <c r="A326" s="97" t="s">
        <v>355</v>
      </c>
      <c r="B326" s="133" t="s">
        <v>374</v>
      </c>
      <c r="C326" s="11">
        <v>7</v>
      </c>
      <c r="D326" s="29">
        <v>7</v>
      </c>
      <c r="E326" s="20" t="s">
        <v>358</v>
      </c>
      <c r="F326" s="16">
        <v>610</v>
      </c>
      <c r="G326" s="110">
        <v>15953</v>
      </c>
      <c r="H326" s="110">
        <v>9621.24</v>
      </c>
      <c r="I326" s="63">
        <f t="shared" si="14"/>
        <v>-6331.76</v>
      </c>
      <c r="J326" s="55">
        <f t="shared" si="15"/>
        <v>0.60309910361687458</v>
      </c>
    </row>
    <row r="327" spans="1:10" ht="18" customHeight="1" x14ac:dyDescent="0.2">
      <c r="A327" s="99" t="s">
        <v>88</v>
      </c>
      <c r="B327" s="130" t="s">
        <v>374</v>
      </c>
      <c r="C327" s="8">
        <v>7</v>
      </c>
      <c r="D327" s="30">
        <v>9</v>
      </c>
      <c r="E327" s="17"/>
      <c r="F327" s="4"/>
      <c r="G327" s="115">
        <f>G328</f>
        <v>60309232.880000003</v>
      </c>
      <c r="H327" s="115">
        <f>H328</f>
        <v>59587974.839999996</v>
      </c>
      <c r="I327" s="64">
        <f t="shared" si="14"/>
        <v>-721258.04000000656</v>
      </c>
      <c r="J327" s="56">
        <f t="shared" si="15"/>
        <v>0.98804066963618775</v>
      </c>
    </row>
    <row r="328" spans="1:10" ht="30.75" customHeight="1" x14ac:dyDescent="0.2">
      <c r="A328" s="96" t="s">
        <v>13</v>
      </c>
      <c r="B328" s="130" t="s">
        <v>374</v>
      </c>
      <c r="C328" s="9">
        <v>7</v>
      </c>
      <c r="D328" s="31">
        <v>9</v>
      </c>
      <c r="E328" s="18" t="s">
        <v>143</v>
      </c>
      <c r="F328" s="5"/>
      <c r="G328" s="109">
        <f t="shared" ref="G328:H329" si="19">G329</f>
        <v>60309232.880000003</v>
      </c>
      <c r="H328" s="109">
        <f t="shared" si="19"/>
        <v>59587974.839999996</v>
      </c>
      <c r="I328" s="62">
        <f t="shared" si="14"/>
        <v>-721258.04000000656</v>
      </c>
      <c r="J328" s="54">
        <f t="shared" si="15"/>
        <v>0.98804066963618775</v>
      </c>
    </row>
    <row r="329" spans="1:10" ht="27" customHeight="1" x14ac:dyDescent="0.2">
      <c r="A329" s="96" t="s">
        <v>89</v>
      </c>
      <c r="B329" s="130" t="s">
        <v>374</v>
      </c>
      <c r="C329" s="9">
        <v>7</v>
      </c>
      <c r="D329" s="31">
        <v>9</v>
      </c>
      <c r="E329" s="18" t="s">
        <v>197</v>
      </c>
      <c r="F329" s="5"/>
      <c r="G329" s="109">
        <f t="shared" si="19"/>
        <v>60309232.880000003</v>
      </c>
      <c r="H329" s="109">
        <f t="shared" si="19"/>
        <v>59587974.839999996</v>
      </c>
      <c r="I329" s="62">
        <f t="shared" si="14"/>
        <v>-721258.04000000656</v>
      </c>
      <c r="J329" s="54">
        <f t="shared" si="15"/>
        <v>0.98804066963618775</v>
      </c>
    </row>
    <row r="330" spans="1:10" ht="16.5" customHeight="1" x14ac:dyDescent="0.2">
      <c r="A330" s="100" t="s">
        <v>90</v>
      </c>
      <c r="B330" s="133" t="s">
        <v>374</v>
      </c>
      <c r="C330" s="10">
        <v>7</v>
      </c>
      <c r="D330" s="28">
        <v>9</v>
      </c>
      <c r="E330" s="19" t="s">
        <v>198</v>
      </c>
      <c r="F330" s="15"/>
      <c r="G330" s="116">
        <f>G331+G333+G335+G332+G334</f>
        <v>60309232.880000003</v>
      </c>
      <c r="H330" s="116">
        <f>H331+H333+H335+H332+H334</f>
        <v>59587974.839999996</v>
      </c>
      <c r="I330" s="65">
        <f t="shared" si="14"/>
        <v>-721258.04000000656</v>
      </c>
      <c r="J330" s="57">
        <f t="shared" si="15"/>
        <v>0.98804066963618775</v>
      </c>
    </row>
    <row r="331" spans="1:10" ht="17.25" customHeight="1" x14ac:dyDescent="0.2">
      <c r="A331" s="97" t="s">
        <v>76</v>
      </c>
      <c r="B331" s="133" t="s">
        <v>374</v>
      </c>
      <c r="C331" s="11">
        <v>7</v>
      </c>
      <c r="D331" s="29">
        <v>9</v>
      </c>
      <c r="E331" s="20" t="s">
        <v>198</v>
      </c>
      <c r="F331" s="16">
        <v>110</v>
      </c>
      <c r="G331" s="110">
        <v>45161088.890000001</v>
      </c>
      <c r="H331" s="110">
        <v>44964122.469999999</v>
      </c>
      <c r="I331" s="63">
        <f t="shared" ref="I331:I402" si="20">H331-G331</f>
        <v>-196966.42000000179</v>
      </c>
      <c r="J331" s="55">
        <f t="shared" ref="J331:J402" si="21">H331/G331</f>
        <v>0.99563858124679505</v>
      </c>
    </row>
    <row r="332" spans="1:10" ht="17.25" customHeight="1" x14ac:dyDescent="0.2">
      <c r="A332" s="97" t="s">
        <v>7</v>
      </c>
      <c r="B332" s="133" t="s">
        <v>374</v>
      </c>
      <c r="C332" s="11">
        <v>7</v>
      </c>
      <c r="D332" s="29">
        <v>9</v>
      </c>
      <c r="E332" s="20" t="s">
        <v>198</v>
      </c>
      <c r="F332" s="16">
        <v>120</v>
      </c>
      <c r="G332" s="110">
        <v>5750934.21</v>
      </c>
      <c r="H332" s="110">
        <v>5735934.21</v>
      </c>
      <c r="I332" s="63">
        <f t="shared" si="20"/>
        <v>-15000</v>
      </c>
      <c r="J332" s="55">
        <f t="shared" si="21"/>
        <v>0.99739172811716104</v>
      </c>
    </row>
    <row r="333" spans="1:10" ht="24" customHeight="1" x14ac:dyDescent="0.2">
      <c r="A333" s="97" t="s">
        <v>11</v>
      </c>
      <c r="B333" s="133" t="s">
        <v>374</v>
      </c>
      <c r="C333" s="11">
        <v>7</v>
      </c>
      <c r="D333" s="29">
        <v>9</v>
      </c>
      <c r="E333" s="20" t="s">
        <v>198</v>
      </c>
      <c r="F333" s="16">
        <v>240</v>
      </c>
      <c r="G333" s="110">
        <v>9263101.9199999999</v>
      </c>
      <c r="H333" s="110">
        <v>8753810.3000000007</v>
      </c>
      <c r="I333" s="63">
        <f t="shared" si="20"/>
        <v>-509291.61999999918</v>
      </c>
      <c r="J333" s="55">
        <f t="shared" si="21"/>
        <v>0.94501932242585118</v>
      </c>
    </row>
    <row r="334" spans="1:10" ht="22.5" customHeight="1" x14ac:dyDescent="0.2">
      <c r="A334" s="97" t="s">
        <v>112</v>
      </c>
      <c r="B334" s="133" t="s">
        <v>374</v>
      </c>
      <c r="C334" s="11">
        <v>7</v>
      </c>
      <c r="D334" s="29">
        <v>9</v>
      </c>
      <c r="E334" s="20" t="s">
        <v>198</v>
      </c>
      <c r="F334" s="16">
        <v>320</v>
      </c>
      <c r="G334" s="110">
        <v>70336.86</v>
      </c>
      <c r="H334" s="110">
        <v>70336.86</v>
      </c>
      <c r="I334" s="63">
        <f t="shared" si="20"/>
        <v>0</v>
      </c>
      <c r="J334" s="55">
        <f t="shared" si="21"/>
        <v>1</v>
      </c>
    </row>
    <row r="335" spans="1:10" ht="20.25" customHeight="1" x14ac:dyDescent="0.2">
      <c r="A335" s="97" t="s">
        <v>17</v>
      </c>
      <c r="B335" s="133" t="s">
        <v>374</v>
      </c>
      <c r="C335" s="11">
        <v>7</v>
      </c>
      <c r="D335" s="29">
        <v>9</v>
      </c>
      <c r="E335" s="20" t="s">
        <v>198</v>
      </c>
      <c r="F335" s="16">
        <v>850</v>
      </c>
      <c r="G335" s="110">
        <v>63771</v>
      </c>
      <c r="H335" s="110">
        <v>63771</v>
      </c>
      <c r="I335" s="63">
        <f t="shared" si="20"/>
        <v>0</v>
      </c>
      <c r="J335" s="55">
        <f t="shared" si="21"/>
        <v>1</v>
      </c>
    </row>
    <row r="336" spans="1:10" ht="12" customHeight="1" x14ac:dyDescent="0.2">
      <c r="A336" s="99" t="s">
        <v>91</v>
      </c>
      <c r="B336" s="130" t="s">
        <v>374</v>
      </c>
      <c r="C336" s="8">
        <v>8</v>
      </c>
      <c r="D336" s="17"/>
      <c r="E336" s="17"/>
      <c r="F336" s="4"/>
      <c r="G336" s="115">
        <f>G337</f>
        <v>20079183.039999999</v>
      </c>
      <c r="H336" s="115">
        <f>H337</f>
        <v>18997330.23</v>
      </c>
      <c r="I336" s="64">
        <f t="shared" si="20"/>
        <v>-1081852.8099999987</v>
      </c>
      <c r="J336" s="56">
        <f t="shared" si="21"/>
        <v>0.94612067593363602</v>
      </c>
    </row>
    <row r="337" spans="1:10" ht="15" customHeight="1" x14ac:dyDescent="0.2">
      <c r="A337" s="99" t="s">
        <v>92</v>
      </c>
      <c r="B337" s="130" t="s">
        <v>374</v>
      </c>
      <c r="C337" s="8">
        <v>8</v>
      </c>
      <c r="D337" s="30">
        <v>1</v>
      </c>
      <c r="E337" s="17"/>
      <c r="F337" s="4"/>
      <c r="G337" s="115">
        <f>G338</f>
        <v>20079183.039999999</v>
      </c>
      <c r="H337" s="115">
        <f>H338</f>
        <v>18997330.23</v>
      </c>
      <c r="I337" s="64">
        <f t="shared" si="20"/>
        <v>-1081852.8099999987</v>
      </c>
      <c r="J337" s="56">
        <f t="shared" si="21"/>
        <v>0.94612067593363602</v>
      </c>
    </row>
    <row r="338" spans="1:10" ht="22.5" customHeight="1" x14ac:dyDescent="0.2">
      <c r="A338" s="96" t="s">
        <v>291</v>
      </c>
      <c r="B338" s="130" t="s">
        <v>374</v>
      </c>
      <c r="C338" s="9">
        <v>8</v>
      </c>
      <c r="D338" s="31">
        <v>1</v>
      </c>
      <c r="E338" s="18" t="s">
        <v>199</v>
      </c>
      <c r="F338" s="5"/>
      <c r="G338" s="109">
        <f>G339+G353</f>
        <v>20079183.039999999</v>
      </c>
      <c r="H338" s="109">
        <f>H339+H353</f>
        <v>18997330.23</v>
      </c>
      <c r="I338" s="62">
        <f t="shared" si="20"/>
        <v>-1081852.8099999987</v>
      </c>
      <c r="J338" s="54">
        <f t="shared" si="21"/>
        <v>0.94612067593363602</v>
      </c>
    </row>
    <row r="339" spans="1:10" ht="16.5" customHeight="1" x14ac:dyDescent="0.2">
      <c r="A339" s="96" t="s">
        <v>93</v>
      </c>
      <c r="B339" s="130" t="s">
        <v>374</v>
      </c>
      <c r="C339" s="9">
        <v>8</v>
      </c>
      <c r="D339" s="31">
        <v>1</v>
      </c>
      <c r="E339" s="18" t="s">
        <v>200</v>
      </c>
      <c r="F339" s="5"/>
      <c r="G339" s="109">
        <f>G343+G340+G347+G349+G351</f>
        <v>14457223.07</v>
      </c>
      <c r="H339" s="109">
        <f>H343+H340+H347+H349+H351</f>
        <v>13937077.82</v>
      </c>
      <c r="I339" s="62">
        <f t="shared" si="20"/>
        <v>-520145.25</v>
      </c>
      <c r="J339" s="54">
        <f t="shared" si="21"/>
        <v>0.96402177323532157</v>
      </c>
    </row>
    <row r="340" spans="1:10" ht="24.75" customHeight="1" x14ac:dyDescent="0.2">
      <c r="A340" s="96" t="s">
        <v>262</v>
      </c>
      <c r="B340" s="130" t="s">
        <v>374</v>
      </c>
      <c r="C340" s="9">
        <v>8</v>
      </c>
      <c r="D340" s="31">
        <v>1</v>
      </c>
      <c r="E340" s="18" t="s">
        <v>261</v>
      </c>
      <c r="F340" s="5"/>
      <c r="G340" s="109">
        <f>G341+G342</f>
        <v>5218600</v>
      </c>
      <c r="H340" s="109">
        <f>H341+H342</f>
        <v>5218600</v>
      </c>
      <c r="I340" s="62">
        <f t="shared" si="20"/>
        <v>0</v>
      </c>
      <c r="J340" s="54">
        <f t="shared" si="21"/>
        <v>1</v>
      </c>
    </row>
    <row r="341" spans="1:10" ht="18.75" customHeight="1" x14ac:dyDescent="0.2">
      <c r="A341" s="97" t="s">
        <v>76</v>
      </c>
      <c r="B341" s="133" t="s">
        <v>374</v>
      </c>
      <c r="C341" s="11">
        <v>8</v>
      </c>
      <c r="D341" s="29">
        <v>1</v>
      </c>
      <c r="E341" s="20" t="s">
        <v>261</v>
      </c>
      <c r="F341" s="16">
        <v>110</v>
      </c>
      <c r="G341" s="110">
        <v>2418877.7000000002</v>
      </c>
      <c r="H341" s="110">
        <v>2418877.7000000002</v>
      </c>
      <c r="I341" s="63">
        <f t="shared" si="20"/>
        <v>0</v>
      </c>
      <c r="J341" s="55">
        <f t="shared" si="21"/>
        <v>1</v>
      </c>
    </row>
    <row r="342" spans="1:10" ht="12.75" x14ac:dyDescent="0.2">
      <c r="A342" s="97" t="s">
        <v>49</v>
      </c>
      <c r="B342" s="133" t="s">
        <v>374</v>
      </c>
      <c r="C342" s="11">
        <v>8</v>
      </c>
      <c r="D342" s="29">
        <v>1</v>
      </c>
      <c r="E342" s="20" t="s">
        <v>261</v>
      </c>
      <c r="F342" s="16">
        <v>520</v>
      </c>
      <c r="G342" s="110">
        <v>2799722.3</v>
      </c>
      <c r="H342" s="110">
        <v>2799722.3</v>
      </c>
      <c r="I342" s="63">
        <f t="shared" si="20"/>
        <v>0</v>
      </c>
      <c r="J342" s="55">
        <f t="shared" si="21"/>
        <v>1</v>
      </c>
    </row>
    <row r="343" spans="1:10" ht="18" customHeight="1" x14ac:dyDescent="0.2">
      <c r="A343" s="96" t="s">
        <v>94</v>
      </c>
      <c r="B343" s="130" t="s">
        <v>374</v>
      </c>
      <c r="C343" s="9">
        <v>8</v>
      </c>
      <c r="D343" s="31">
        <v>1</v>
      </c>
      <c r="E343" s="18" t="s">
        <v>201</v>
      </c>
      <c r="F343" s="5"/>
      <c r="G343" s="109">
        <f>G344+G345+G346</f>
        <v>6546794.0899999999</v>
      </c>
      <c r="H343" s="109">
        <f>H344+H345+H346</f>
        <v>6094840.3900000006</v>
      </c>
      <c r="I343" s="62">
        <f t="shared" si="20"/>
        <v>-451953.69999999925</v>
      </c>
      <c r="J343" s="54">
        <f t="shared" si="21"/>
        <v>0.93096564611825161</v>
      </c>
    </row>
    <row r="344" spans="1:10" ht="18" customHeight="1" x14ac:dyDescent="0.2">
      <c r="A344" s="97" t="s">
        <v>76</v>
      </c>
      <c r="B344" s="133" t="s">
        <v>374</v>
      </c>
      <c r="C344" s="11">
        <v>8</v>
      </c>
      <c r="D344" s="29">
        <v>1</v>
      </c>
      <c r="E344" s="20" t="s">
        <v>201</v>
      </c>
      <c r="F344" s="16">
        <v>110</v>
      </c>
      <c r="G344" s="110">
        <v>5629362.0300000003</v>
      </c>
      <c r="H344" s="110">
        <v>5243306.1500000004</v>
      </c>
      <c r="I344" s="63">
        <f t="shared" si="20"/>
        <v>-386055.87999999989</v>
      </c>
      <c r="J344" s="55">
        <f t="shared" si="21"/>
        <v>0.93142102463074317</v>
      </c>
    </row>
    <row r="345" spans="1:10" ht="27.75" customHeight="1" x14ac:dyDescent="0.2">
      <c r="A345" s="97" t="s">
        <v>11</v>
      </c>
      <c r="B345" s="133" t="s">
        <v>374</v>
      </c>
      <c r="C345" s="11">
        <v>8</v>
      </c>
      <c r="D345" s="29">
        <v>1</v>
      </c>
      <c r="E345" s="20" t="s">
        <v>201</v>
      </c>
      <c r="F345" s="16">
        <v>240</v>
      </c>
      <c r="G345" s="110">
        <v>904003.6</v>
      </c>
      <c r="H345" s="110">
        <v>848932.32</v>
      </c>
      <c r="I345" s="63">
        <f t="shared" si="20"/>
        <v>-55071.280000000028</v>
      </c>
      <c r="J345" s="55">
        <f t="shared" si="21"/>
        <v>0.93908068507691778</v>
      </c>
    </row>
    <row r="346" spans="1:10" ht="18" customHeight="1" x14ac:dyDescent="0.2">
      <c r="A346" s="97" t="s">
        <v>17</v>
      </c>
      <c r="B346" s="133" t="s">
        <v>374</v>
      </c>
      <c r="C346" s="11">
        <v>8</v>
      </c>
      <c r="D346" s="29">
        <v>1</v>
      </c>
      <c r="E346" s="20" t="s">
        <v>201</v>
      </c>
      <c r="F346" s="16">
        <v>850</v>
      </c>
      <c r="G346" s="110">
        <v>13428.46</v>
      </c>
      <c r="H346" s="110">
        <v>2601.92</v>
      </c>
      <c r="I346" s="63">
        <f t="shared" si="20"/>
        <v>-10826.539999999999</v>
      </c>
      <c r="J346" s="55">
        <f t="shared" si="21"/>
        <v>0.19376160780908611</v>
      </c>
    </row>
    <row r="347" spans="1:10" ht="30" customHeight="1" x14ac:dyDescent="0.2">
      <c r="A347" s="96" t="s">
        <v>260</v>
      </c>
      <c r="B347" s="130" t="s">
        <v>374</v>
      </c>
      <c r="C347" s="9">
        <v>8</v>
      </c>
      <c r="D347" s="31">
        <v>1</v>
      </c>
      <c r="E347" s="18" t="s">
        <v>259</v>
      </c>
      <c r="F347" s="5"/>
      <c r="G347" s="109">
        <f>G348</f>
        <v>604719.43000000005</v>
      </c>
      <c r="H347" s="109">
        <f>H348</f>
        <v>604719.43000000005</v>
      </c>
      <c r="I347" s="62">
        <f t="shared" si="20"/>
        <v>0</v>
      </c>
      <c r="J347" s="54">
        <f t="shared" si="21"/>
        <v>1</v>
      </c>
    </row>
    <row r="348" spans="1:10" ht="16.5" customHeight="1" x14ac:dyDescent="0.2">
      <c r="A348" s="97" t="s">
        <v>76</v>
      </c>
      <c r="B348" s="133" t="s">
        <v>374</v>
      </c>
      <c r="C348" s="11">
        <v>8</v>
      </c>
      <c r="D348" s="29">
        <v>1</v>
      </c>
      <c r="E348" s="20" t="s">
        <v>259</v>
      </c>
      <c r="F348" s="16">
        <v>110</v>
      </c>
      <c r="G348" s="110">
        <v>604719.43000000005</v>
      </c>
      <c r="H348" s="110">
        <v>604719.43000000005</v>
      </c>
      <c r="I348" s="63">
        <f t="shared" si="20"/>
        <v>0</v>
      </c>
      <c r="J348" s="55">
        <f t="shared" si="21"/>
        <v>1</v>
      </c>
    </row>
    <row r="349" spans="1:10" ht="23.25" customHeight="1" x14ac:dyDescent="0.2">
      <c r="A349" s="96" t="s">
        <v>362</v>
      </c>
      <c r="B349" s="130" t="s">
        <v>374</v>
      </c>
      <c r="C349" s="9">
        <v>8</v>
      </c>
      <c r="D349" s="31">
        <v>1</v>
      </c>
      <c r="E349" s="18" t="s">
        <v>360</v>
      </c>
      <c r="F349" s="5"/>
      <c r="G349" s="109">
        <f>G350</f>
        <v>1000000</v>
      </c>
      <c r="H349" s="109">
        <f>H350</f>
        <v>1000000</v>
      </c>
      <c r="I349" s="63">
        <f t="shared" si="20"/>
        <v>0</v>
      </c>
      <c r="J349" s="55">
        <f t="shared" si="21"/>
        <v>1</v>
      </c>
    </row>
    <row r="350" spans="1:10" ht="16.5" customHeight="1" x14ac:dyDescent="0.2">
      <c r="A350" s="97" t="s">
        <v>62</v>
      </c>
      <c r="B350" s="133" t="s">
        <v>374</v>
      </c>
      <c r="C350" s="11">
        <v>8</v>
      </c>
      <c r="D350" s="29">
        <v>1</v>
      </c>
      <c r="E350" s="20" t="s">
        <v>360</v>
      </c>
      <c r="F350" s="16">
        <v>540</v>
      </c>
      <c r="G350" s="110">
        <v>1000000</v>
      </c>
      <c r="H350" s="110">
        <v>1000000</v>
      </c>
      <c r="I350" s="63">
        <f t="shared" si="20"/>
        <v>0</v>
      </c>
      <c r="J350" s="55">
        <f t="shared" si="21"/>
        <v>1</v>
      </c>
    </row>
    <row r="351" spans="1:10" ht="33" customHeight="1" x14ac:dyDescent="0.2">
      <c r="A351" s="96" t="s">
        <v>363</v>
      </c>
      <c r="B351" s="130" t="s">
        <v>374</v>
      </c>
      <c r="C351" s="9">
        <v>8</v>
      </c>
      <c r="D351" s="31">
        <v>1</v>
      </c>
      <c r="E351" s="18" t="s">
        <v>361</v>
      </c>
      <c r="F351" s="5"/>
      <c r="G351" s="109">
        <f>G352</f>
        <v>1087109.55</v>
      </c>
      <c r="H351" s="109">
        <f>H352</f>
        <v>1018918</v>
      </c>
      <c r="I351" s="63">
        <f t="shared" si="20"/>
        <v>-68191.550000000047</v>
      </c>
      <c r="J351" s="55">
        <f t="shared" si="21"/>
        <v>0.93727260513901289</v>
      </c>
    </row>
    <row r="352" spans="1:10" ht="12.75" x14ac:dyDescent="0.2">
      <c r="A352" s="97" t="s">
        <v>49</v>
      </c>
      <c r="B352" s="133" t="s">
        <v>374</v>
      </c>
      <c r="C352" s="11">
        <v>8</v>
      </c>
      <c r="D352" s="29">
        <v>1</v>
      </c>
      <c r="E352" s="20" t="s">
        <v>361</v>
      </c>
      <c r="F352" s="16">
        <v>520</v>
      </c>
      <c r="G352" s="110">
        <v>1087109.55</v>
      </c>
      <c r="H352" s="110">
        <v>1018918</v>
      </c>
      <c r="I352" s="63">
        <f t="shared" si="20"/>
        <v>-68191.550000000047</v>
      </c>
      <c r="J352" s="55">
        <f t="shared" si="21"/>
        <v>0.93727260513901289</v>
      </c>
    </row>
    <row r="353" spans="1:10" ht="12.75" customHeight="1" x14ac:dyDescent="0.2">
      <c r="A353" s="96" t="s">
        <v>95</v>
      </c>
      <c r="B353" s="130" t="s">
        <v>374</v>
      </c>
      <c r="C353" s="9">
        <v>8</v>
      </c>
      <c r="D353" s="31">
        <v>1</v>
      </c>
      <c r="E353" s="18" t="s">
        <v>203</v>
      </c>
      <c r="F353" s="5"/>
      <c r="G353" s="109">
        <f>G354</f>
        <v>5621959.9700000007</v>
      </c>
      <c r="H353" s="109">
        <f>H354</f>
        <v>5060252.41</v>
      </c>
      <c r="I353" s="62">
        <f t="shared" si="20"/>
        <v>-561707.56000000052</v>
      </c>
      <c r="J353" s="54">
        <f t="shared" si="21"/>
        <v>0.90008688019882854</v>
      </c>
    </row>
    <row r="354" spans="1:10" ht="18" customHeight="1" x14ac:dyDescent="0.2">
      <c r="A354" s="96" t="s">
        <v>96</v>
      </c>
      <c r="B354" s="130" t="s">
        <v>374</v>
      </c>
      <c r="C354" s="9">
        <v>8</v>
      </c>
      <c r="D354" s="31">
        <v>1</v>
      </c>
      <c r="E354" s="18" t="s">
        <v>202</v>
      </c>
      <c r="F354" s="5"/>
      <c r="G354" s="109">
        <f>G355+G356</f>
        <v>5621959.9700000007</v>
      </c>
      <c r="H354" s="109">
        <f>H355+H356</f>
        <v>5060252.41</v>
      </c>
      <c r="I354" s="62">
        <f t="shared" si="20"/>
        <v>-561707.56000000052</v>
      </c>
      <c r="J354" s="54">
        <f t="shared" si="21"/>
        <v>0.90008688019882854</v>
      </c>
    </row>
    <row r="355" spans="1:10" ht="15.75" customHeight="1" x14ac:dyDescent="0.2">
      <c r="A355" s="97" t="s">
        <v>76</v>
      </c>
      <c r="B355" s="133" t="s">
        <v>374</v>
      </c>
      <c r="C355" s="11">
        <v>8</v>
      </c>
      <c r="D355" s="29">
        <v>1</v>
      </c>
      <c r="E355" s="20" t="s">
        <v>202</v>
      </c>
      <c r="F355" s="16">
        <v>110</v>
      </c>
      <c r="G355" s="110">
        <v>4513920.7</v>
      </c>
      <c r="H355" s="110">
        <v>4259221.68</v>
      </c>
      <c r="I355" s="63">
        <f t="shared" si="20"/>
        <v>-254699.02000000048</v>
      </c>
      <c r="J355" s="55">
        <f t="shared" si="21"/>
        <v>0.94357476860415368</v>
      </c>
    </row>
    <row r="356" spans="1:10" ht="25.5" customHeight="1" x14ac:dyDescent="0.2">
      <c r="A356" s="97" t="s">
        <v>11</v>
      </c>
      <c r="B356" s="133" t="s">
        <v>374</v>
      </c>
      <c r="C356" s="11">
        <v>8</v>
      </c>
      <c r="D356" s="29">
        <v>1</v>
      </c>
      <c r="E356" s="20" t="s">
        <v>202</v>
      </c>
      <c r="F356" s="16">
        <v>240</v>
      </c>
      <c r="G356" s="110">
        <v>1108039.27</v>
      </c>
      <c r="H356" s="110">
        <v>801030.73</v>
      </c>
      <c r="I356" s="63">
        <f t="shared" si="20"/>
        <v>-307008.54000000004</v>
      </c>
      <c r="J356" s="55">
        <f t="shared" si="21"/>
        <v>0.72292630025648819</v>
      </c>
    </row>
    <row r="357" spans="1:10" ht="18.75" customHeight="1" x14ac:dyDescent="0.2">
      <c r="A357" s="99" t="s">
        <v>97</v>
      </c>
      <c r="B357" s="130" t="s">
        <v>374</v>
      </c>
      <c r="C357" s="12">
        <v>10</v>
      </c>
      <c r="D357" s="17"/>
      <c r="E357" s="17"/>
      <c r="F357" s="4"/>
      <c r="G357" s="115">
        <f>G358+G364+G378+G391+G413</f>
        <v>27058625.740000002</v>
      </c>
      <c r="H357" s="115">
        <f>H358+H364+H378+H391+H413</f>
        <v>23528307.329999998</v>
      </c>
      <c r="I357" s="64">
        <f t="shared" si="20"/>
        <v>-3530318.4100000039</v>
      </c>
      <c r="J357" s="56">
        <f t="shared" si="21"/>
        <v>0.86953075725567119</v>
      </c>
    </row>
    <row r="358" spans="1:10" ht="16.5" customHeight="1" x14ac:dyDescent="0.2">
      <c r="A358" s="99" t="s">
        <v>98</v>
      </c>
      <c r="B358" s="130" t="s">
        <v>374</v>
      </c>
      <c r="C358" s="12">
        <v>10</v>
      </c>
      <c r="D358" s="30">
        <v>1</v>
      </c>
      <c r="E358" s="17"/>
      <c r="F358" s="4"/>
      <c r="G358" s="115">
        <f t="shared" ref="G358:H362" si="22">G359</f>
        <v>3058779.19</v>
      </c>
      <c r="H358" s="115">
        <f t="shared" si="22"/>
        <v>3058779.19</v>
      </c>
      <c r="I358" s="64">
        <f t="shared" si="20"/>
        <v>0</v>
      </c>
      <c r="J358" s="56">
        <f t="shared" si="21"/>
        <v>1</v>
      </c>
    </row>
    <row r="359" spans="1:10" ht="24" customHeight="1" x14ac:dyDescent="0.2">
      <c r="A359" s="96" t="s">
        <v>292</v>
      </c>
      <c r="B359" s="130" t="s">
        <v>374</v>
      </c>
      <c r="C359" s="13">
        <v>10</v>
      </c>
      <c r="D359" s="31">
        <v>1</v>
      </c>
      <c r="E359" s="18" t="s">
        <v>204</v>
      </c>
      <c r="F359" s="5"/>
      <c r="G359" s="109">
        <f t="shared" si="22"/>
        <v>3058779.19</v>
      </c>
      <c r="H359" s="109">
        <f t="shared" si="22"/>
        <v>3058779.19</v>
      </c>
      <c r="I359" s="62">
        <f t="shared" si="20"/>
        <v>0</v>
      </c>
      <c r="J359" s="54">
        <f t="shared" si="21"/>
        <v>1</v>
      </c>
    </row>
    <row r="360" spans="1:10" ht="26.25" customHeight="1" x14ac:dyDescent="0.2">
      <c r="A360" s="96" t="s">
        <v>293</v>
      </c>
      <c r="B360" s="130" t="s">
        <v>374</v>
      </c>
      <c r="C360" s="13">
        <v>10</v>
      </c>
      <c r="D360" s="31">
        <v>1</v>
      </c>
      <c r="E360" s="18" t="s">
        <v>205</v>
      </c>
      <c r="F360" s="5"/>
      <c r="G360" s="109">
        <f t="shared" si="22"/>
        <v>3058779.19</v>
      </c>
      <c r="H360" s="109">
        <f t="shared" si="22"/>
        <v>3058779.19</v>
      </c>
      <c r="I360" s="62">
        <f t="shared" si="20"/>
        <v>0</v>
      </c>
      <c r="J360" s="54">
        <f t="shared" si="21"/>
        <v>1</v>
      </c>
    </row>
    <row r="361" spans="1:10" ht="22.5" customHeight="1" x14ac:dyDescent="0.2">
      <c r="A361" s="96" t="s">
        <v>101</v>
      </c>
      <c r="B361" s="130" t="s">
        <v>374</v>
      </c>
      <c r="C361" s="13">
        <v>10</v>
      </c>
      <c r="D361" s="31">
        <v>1</v>
      </c>
      <c r="E361" s="18" t="s">
        <v>208</v>
      </c>
      <c r="F361" s="5"/>
      <c r="G361" s="109">
        <f t="shared" si="22"/>
        <v>3058779.19</v>
      </c>
      <c r="H361" s="109">
        <f t="shared" si="22"/>
        <v>3058779.19</v>
      </c>
      <c r="I361" s="62">
        <f t="shared" si="20"/>
        <v>0</v>
      </c>
      <c r="J361" s="54">
        <f t="shared" si="21"/>
        <v>1</v>
      </c>
    </row>
    <row r="362" spans="1:10" ht="23.25" customHeight="1" x14ac:dyDescent="0.2">
      <c r="A362" s="96" t="s">
        <v>102</v>
      </c>
      <c r="B362" s="130" t="s">
        <v>374</v>
      </c>
      <c r="C362" s="13">
        <v>10</v>
      </c>
      <c r="D362" s="31">
        <v>1</v>
      </c>
      <c r="E362" s="18" t="s">
        <v>295</v>
      </c>
      <c r="F362" s="5"/>
      <c r="G362" s="109">
        <f t="shared" si="22"/>
        <v>3058779.19</v>
      </c>
      <c r="H362" s="109">
        <f t="shared" si="22"/>
        <v>3058779.19</v>
      </c>
      <c r="I362" s="62">
        <f t="shared" si="20"/>
        <v>0</v>
      </c>
      <c r="J362" s="54">
        <f t="shared" si="21"/>
        <v>1</v>
      </c>
    </row>
    <row r="363" spans="1:10" ht="20.25" customHeight="1" x14ac:dyDescent="0.2">
      <c r="A363" s="97" t="s">
        <v>294</v>
      </c>
      <c r="B363" s="133" t="s">
        <v>374</v>
      </c>
      <c r="C363" s="14">
        <v>10</v>
      </c>
      <c r="D363" s="29">
        <v>1</v>
      </c>
      <c r="E363" s="20" t="s">
        <v>295</v>
      </c>
      <c r="F363" s="16">
        <v>310</v>
      </c>
      <c r="G363" s="110">
        <v>3058779.19</v>
      </c>
      <c r="H363" s="110">
        <v>3058779.19</v>
      </c>
      <c r="I363" s="63">
        <f t="shared" si="20"/>
        <v>0</v>
      </c>
      <c r="J363" s="55">
        <f t="shared" si="21"/>
        <v>1</v>
      </c>
    </row>
    <row r="364" spans="1:10" ht="20.25" customHeight="1" x14ac:dyDescent="0.2">
      <c r="A364" s="99" t="s">
        <v>104</v>
      </c>
      <c r="B364" s="130" t="s">
        <v>374</v>
      </c>
      <c r="C364" s="12">
        <v>10</v>
      </c>
      <c r="D364" s="30">
        <v>2</v>
      </c>
      <c r="E364" s="17"/>
      <c r="F364" s="4"/>
      <c r="G364" s="115">
        <f>G365</f>
        <v>0</v>
      </c>
      <c r="H364" s="115">
        <f>H365</f>
        <v>0</v>
      </c>
      <c r="I364" s="64">
        <f t="shared" si="20"/>
        <v>0</v>
      </c>
      <c r="J364" s="56" t="e">
        <f t="shared" si="21"/>
        <v>#DIV/0!</v>
      </c>
    </row>
    <row r="365" spans="1:10" ht="26.25" customHeight="1" x14ac:dyDescent="0.2">
      <c r="A365" s="96" t="s">
        <v>99</v>
      </c>
      <c r="B365" s="130" t="s">
        <v>374</v>
      </c>
      <c r="C365" s="13">
        <v>10</v>
      </c>
      <c r="D365" s="31">
        <v>2</v>
      </c>
      <c r="E365" s="18" t="s">
        <v>204</v>
      </c>
      <c r="F365" s="5"/>
      <c r="G365" s="109">
        <f>G366+G370</f>
        <v>0</v>
      </c>
      <c r="H365" s="109">
        <f>H366+H370</f>
        <v>0</v>
      </c>
      <c r="I365" s="62">
        <f t="shared" si="20"/>
        <v>0</v>
      </c>
      <c r="J365" s="54" t="e">
        <f t="shared" si="21"/>
        <v>#DIV/0!</v>
      </c>
    </row>
    <row r="366" spans="1:10" ht="21.75" customHeight="1" x14ac:dyDescent="0.2">
      <c r="A366" s="96" t="s">
        <v>100</v>
      </c>
      <c r="B366" s="130" t="s">
        <v>374</v>
      </c>
      <c r="C366" s="13">
        <v>10</v>
      </c>
      <c r="D366" s="31">
        <v>2</v>
      </c>
      <c r="E366" s="18" t="s">
        <v>205</v>
      </c>
      <c r="F366" s="5"/>
      <c r="G366" s="109">
        <f t="shared" ref="G366:H368" si="23">G367</f>
        <v>0</v>
      </c>
      <c r="H366" s="109">
        <f t="shared" si="23"/>
        <v>0</v>
      </c>
      <c r="I366" s="62">
        <f t="shared" si="20"/>
        <v>0</v>
      </c>
      <c r="J366" s="54" t="e">
        <f t="shared" si="21"/>
        <v>#DIV/0!</v>
      </c>
    </row>
    <row r="367" spans="1:10" ht="21" customHeight="1" x14ac:dyDescent="0.2">
      <c r="A367" s="96" t="s">
        <v>105</v>
      </c>
      <c r="B367" s="130" t="s">
        <v>374</v>
      </c>
      <c r="C367" s="13">
        <v>10</v>
      </c>
      <c r="D367" s="31">
        <v>2</v>
      </c>
      <c r="E367" s="18" t="s">
        <v>206</v>
      </c>
      <c r="F367" s="5"/>
      <c r="G367" s="109">
        <f t="shared" si="23"/>
        <v>0</v>
      </c>
      <c r="H367" s="109">
        <f t="shared" si="23"/>
        <v>0</v>
      </c>
      <c r="I367" s="62">
        <f t="shared" si="20"/>
        <v>0</v>
      </c>
      <c r="J367" s="54" t="e">
        <f t="shared" si="21"/>
        <v>#DIV/0!</v>
      </c>
    </row>
    <row r="368" spans="1:10" ht="75.75" customHeight="1" x14ac:dyDescent="0.2">
      <c r="A368" s="96" t="s">
        <v>106</v>
      </c>
      <c r="B368" s="130" t="s">
        <v>374</v>
      </c>
      <c r="C368" s="13">
        <v>10</v>
      </c>
      <c r="D368" s="31">
        <v>2</v>
      </c>
      <c r="E368" s="18" t="s">
        <v>207</v>
      </c>
      <c r="F368" s="5"/>
      <c r="G368" s="109">
        <f t="shared" si="23"/>
        <v>0</v>
      </c>
      <c r="H368" s="109">
        <f t="shared" si="23"/>
        <v>0</v>
      </c>
      <c r="I368" s="62">
        <f t="shared" si="20"/>
        <v>0</v>
      </c>
      <c r="J368" s="54" t="e">
        <f t="shared" si="21"/>
        <v>#DIV/0!</v>
      </c>
    </row>
    <row r="369" spans="1:10" ht="15" customHeight="1" x14ac:dyDescent="0.2">
      <c r="A369" s="97" t="s">
        <v>76</v>
      </c>
      <c r="B369" s="133" t="s">
        <v>374</v>
      </c>
      <c r="C369" s="14">
        <v>10</v>
      </c>
      <c r="D369" s="29">
        <v>2</v>
      </c>
      <c r="E369" s="20" t="s">
        <v>207</v>
      </c>
      <c r="F369" s="16">
        <v>110</v>
      </c>
      <c r="G369" s="110"/>
      <c r="H369" s="110"/>
      <c r="I369" s="63">
        <f t="shared" si="20"/>
        <v>0</v>
      </c>
      <c r="J369" s="55" t="e">
        <f t="shared" si="21"/>
        <v>#DIV/0!</v>
      </c>
    </row>
    <row r="370" spans="1:10" ht="15" customHeight="1" x14ac:dyDescent="0.2">
      <c r="A370" s="96" t="s">
        <v>107</v>
      </c>
      <c r="B370" s="130" t="s">
        <v>374</v>
      </c>
      <c r="C370" s="13">
        <v>10</v>
      </c>
      <c r="D370" s="31">
        <v>2</v>
      </c>
      <c r="E370" s="18" t="s">
        <v>209</v>
      </c>
      <c r="F370" s="5"/>
      <c r="G370" s="109">
        <f>G371</f>
        <v>0</v>
      </c>
      <c r="H370" s="109">
        <f>H371</f>
        <v>0</v>
      </c>
      <c r="I370" s="62">
        <f t="shared" si="20"/>
        <v>0</v>
      </c>
      <c r="J370" s="54" t="e">
        <f t="shared" si="21"/>
        <v>#DIV/0!</v>
      </c>
    </row>
    <row r="371" spans="1:10" ht="33" customHeight="1" x14ac:dyDescent="0.2">
      <c r="A371" s="96" t="s">
        <v>108</v>
      </c>
      <c r="B371" s="130" t="s">
        <v>374</v>
      </c>
      <c r="C371" s="13">
        <v>10</v>
      </c>
      <c r="D371" s="31">
        <v>2</v>
      </c>
      <c r="E371" s="18" t="s">
        <v>210</v>
      </c>
      <c r="F371" s="5"/>
      <c r="G371" s="109">
        <f>G372+G374</f>
        <v>0</v>
      </c>
      <c r="H371" s="109">
        <f>H372+H374</f>
        <v>0</v>
      </c>
      <c r="I371" s="62">
        <f t="shared" si="20"/>
        <v>0</v>
      </c>
      <c r="J371" s="54" t="e">
        <f t="shared" si="21"/>
        <v>#DIV/0!</v>
      </c>
    </row>
    <row r="372" spans="1:10" ht="64.5" customHeight="1" x14ac:dyDescent="0.2">
      <c r="A372" s="96" t="s">
        <v>109</v>
      </c>
      <c r="B372" s="130" t="s">
        <v>374</v>
      </c>
      <c r="C372" s="13">
        <v>10</v>
      </c>
      <c r="D372" s="31">
        <v>2</v>
      </c>
      <c r="E372" s="18" t="s">
        <v>211</v>
      </c>
      <c r="F372" s="5"/>
      <c r="G372" s="109">
        <f>G373</f>
        <v>0</v>
      </c>
      <c r="H372" s="109">
        <f>H373</f>
        <v>0</v>
      </c>
      <c r="I372" s="62">
        <f t="shared" si="20"/>
        <v>0</v>
      </c>
      <c r="J372" s="54" t="e">
        <f t="shared" si="21"/>
        <v>#DIV/0!</v>
      </c>
    </row>
    <row r="373" spans="1:10" ht="16.5" customHeight="1" x14ac:dyDescent="0.2">
      <c r="A373" s="97" t="s">
        <v>76</v>
      </c>
      <c r="B373" s="133" t="s">
        <v>374</v>
      </c>
      <c r="C373" s="14">
        <v>10</v>
      </c>
      <c r="D373" s="29">
        <v>2</v>
      </c>
      <c r="E373" s="20" t="s">
        <v>211</v>
      </c>
      <c r="F373" s="16">
        <v>110</v>
      </c>
      <c r="G373" s="110"/>
      <c r="H373" s="110"/>
      <c r="I373" s="63">
        <f t="shared" si="20"/>
        <v>0</v>
      </c>
      <c r="J373" s="55" t="e">
        <f t="shared" si="21"/>
        <v>#DIV/0!</v>
      </c>
    </row>
    <row r="374" spans="1:10" ht="24" customHeight="1" x14ac:dyDescent="0.2">
      <c r="A374" s="96" t="s">
        <v>110</v>
      </c>
      <c r="B374" s="130" t="s">
        <v>374</v>
      </c>
      <c r="C374" s="13">
        <v>10</v>
      </c>
      <c r="D374" s="31">
        <v>2</v>
      </c>
      <c r="E374" s="18" t="s">
        <v>212</v>
      </c>
      <c r="F374" s="5"/>
      <c r="G374" s="109">
        <f>G375+G376+G377</f>
        <v>0</v>
      </c>
      <c r="H374" s="109">
        <f>H375+H376+H377</f>
        <v>0</v>
      </c>
      <c r="I374" s="62">
        <f t="shared" si="20"/>
        <v>0</v>
      </c>
      <c r="J374" s="54" t="e">
        <f t="shared" si="21"/>
        <v>#DIV/0!</v>
      </c>
    </row>
    <row r="375" spans="1:10" ht="15.75" customHeight="1" x14ac:dyDescent="0.2">
      <c r="A375" s="97" t="s">
        <v>76</v>
      </c>
      <c r="B375" s="133" t="s">
        <v>374</v>
      </c>
      <c r="C375" s="14">
        <v>10</v>
      </c>
      <c r="D375" s="29">
        <v>2</v>
      </c>
      <c r="E375" s="20" t="s">
        <v>212</v>
      </c>
      <c r="F375" s="16">
        <v>110</v>
      </c>
      <c r="G375" s="110"/>
      <c r="H375" s="110"/>
      <c r="I375" s="63">
        <f t="shared" si="20"/>
        <v>0</v>
      </c>
      <c r="J375" s="55" t="e">
        <f t="shared" si="21"/>
        <v>#DIV/0!</v>
      </c>
    </row>
    <row r="376" spans="1:10" ht="20.25" customHeight="1" x14ac:dyDescent="0.2">
      <c r="A376" s="97" t="s">
        <v>11</v>
      </c>
      <c r="B376" s="133" t="s">
        <v>374</v>
      </c>
      <c r="C376" s="14">
        <v>10</v>
      </c>
      <c r="D376" s="29">
        <v>2</v>
      </c>
      <c r="E376" s="20" t="s">
        <v>212</v>
      </c>
      <c r="F376" s="16">
        <v>240</v>
      </c>
      <c r="G376" s="110"/>
      <c r="H376" s="110"/>
      <c r="I376" s="63">
        <f t="shared" si="20"/>
        <v>0</v>
      </c>
      <c r="J376" s="55" t="e">
        <f t="shared" si="21"/>
        <v>#DIV/0!</v>
      </c>
    </row>
    <row r="377" spans="1:10" ht="17.25" customHeight="1" x14ac:dyDescent="0.2">
      <c r="A377" s="97" t="s">
        <v>17</v>
      </c>
      <c r="B377" s="133" t="s">
        <v>374</v>
      </c>
      <c r="C377" s="14">
        <v>10</v>
      </c>
      <c r="D377" s="29">
        <v>2</v>
      </c>
      <c r="E377" s="20" t="s">
        <v>212</v>
      </c>
      <c r="F377" s="16">
        <v>850</v>
      </c>
      <c r="G377" s="110"/>
      <c r="H377" s="110"/>
      <c r="I377" s="63">
        <f t="shared" si="20"/>
        <v>0</v>
      </c>
      <c r="J377" s="55" t="e">
        <f t="shared" si="21"/>
        <v>#DIV/0!</v>
      </c>
    </row>
    <row r="378" spans="1:10" ht="21" customHeight="1" x14ac:dyDescent="0.2">
      <c r="A378" s="99" t="s">
        <v>111</v>
      </c>
      <c r="B378" s="130" t="s">
        <v>374</v>
      </c>
      <c r="C378" s="12">
        <v>10</v>
      </c>
      <c r="D378" s="30">
        <v>3</v>
      </c>
      <c r="E378" s="17"/>
      <c r="F378" s="4"/>
      <c r="G378" s="115">
        <f>G379+G384</f>
        <v>6469324.3200000003</v>
      </c>
      <c r="H378" s="115">
        <f>H379+H384</f>
        <v>6032530.4000000004</v>
      </c>
      <c r="I378" s="64">
        <f t="shared" si="20"/>
        <v>-436793.91999999993</v>
      </c>
      <c r="J378" s="56">
        <f t="shared" si="21"/>
        <v>0.93248229669833593</v>
      </c>
    </row>
    <row r="379" spans="1:10" ht="21.75" customHeight="1" x14ac:dyDescent="0.2">
      <c r="A379" s="96" t="s">
        <v>13</v>
      </c>
      <c r="B379" s="130" t="s">
        <v>374</v>
      </c>
      <c r="C379" s="13">
        <v>10</v>
      </c>
      <c r="D379" s="31">
        <v>3</v>
      </c>
      <c r="E379" s="18" t="s">
        <v>143</v>
      </c>
      <c r="F379" s="5"/>
      <c r="G379" s="109">
        <f t="shared" ref="G379:H382" si="24">G380</f>
        <v>193324.32</v>
      </c>
      <c r="H379" s="109">
        <f t="shared" si="24"/>
        <v>145474.4</v>
      </c>
      <c r="I379" s="62">
        <f t="shared" si="20"/>
        <v>-47849.920000000013</v>
      </c>
      <c r="J379" s="54">
        <f t="shared" si="21"/>
        <v>0.75248887465374237</v>
      </c>
    </row>
    <row r="380" spans="1:10" ht="25.5" customHeight="1" x14ac:dyDescent="0.2">
      <c r="A380" s="96" t="s">
        <v>14</v>
      </c>
      <c r="B380" s="130" t="s">
        <v>374</v>
      </c>
      <c r="C380" s="13">
        <v>10</v>
      </c>
      <c r="D380" s="31">
        <v>3</v>
      </c>
      <c r="E380" s="18" t="s">
        <v>144</v>
      </c>
      <c r="F380" s="5"/>
      <c r="G380" s="109">
        <f t="shared" si="24"/>
        <v>193324.32</v>
      </c>
      <c r="H380" s="109">
        <f t="shared" si="24"/>
        <v>145474.4</v>
      </c>
      <c r="I380" s="62">
        <f t="shared" si="20"/>
        <v>-47849.920000000013</v>
      </c>
      <c r="J380" s="54">
        <f t="shared" si="21"/>
        <v>0.75248887465374237</v>
      </c>
    </row>
    <row r="381" spans="1:10" ht="26.25" customHeight="1" x14ac:dyDescent="0.2">
      <c r="A381" s="96" t="s">
        <v>147</v>
      </c>
      <c r="B381" s="130" t="s">
        <v>374</v>
      </c>
      <c r="C381" s="13">
        <v>10</v>
      </c>
      <c r="D381" s="31">
        <v>3</v>
      </c>
      <c r="E381" s="18" t="s">
        <v>145</v>
      </c>
      <c r="F381" s="5"/>
      <c r="G381" s="109">
        <f t="shared" si="24"/>
        <v>193324.32</v>
      </c>
      <c r="H381" s="109">
        <f t="shared" si="24"/>
        <v>145474.4</v>
      </c>
      <c r="I381" s="62">
        <f t="shared" si="20"/>
        <v>-47849.920000000013</v>
      </c>
      <c r="J381" s="54">
        <f t="shared" si="21"/>
        <v>0.75248887465374237</v>
      </c>
    </row>
    <row r="382" spans="1:10" ht="51" customHeight="1" x14ac:dyDescent="0.2">
      <c r="A382" s="96" t="s">
        <v>78</v>
      </c>
      <c r="B382" s="130" t="s">
        <v>374</v>
      </c>
      <c r="C382" s="13">
        <v>10</v>
      </c>
      <c r="D382" s="31">
        <v>3</v>
      </c>
      <c r="E382" s="18" t="s">
        <v>187</v>
      </c>
      <c r="F382" s="5"/>
      <c r="G382" s="109">
        <f t="shared" si="24"/>
        <v>193324.32</v>
      </c>
      <c r="H382" s="109">
        <f t="shared" si="24"/>
        <v>145474.4</v>
      </c>
      <c r="I382" s="62">
        <f t="shared" si="20"/>
        <v>-47849.920000000013</v>
      </c>
      <c r="J382" s="54">
        <f t="shared" si="21"/>
        <v>0.75248887465374237</v>
      </c>
    </row>
    <row r="383" spans="1:10" ht="25.5" customHeight="1" x14ac:dyDescent="0.2">
      <c r="A383" s="97" t="s">
        <v>112</v>
      </c>
      <c r="B383" s="133" t="s">
        <v>374</v>
      </c>
      <c r="C383" s="14">
        <v>10</v>
      </c>
      <c r="D383" s="29">
        <v>3</v>
      </c>
      <c r="E383" s="20" t="s">
        <v>187</v>
      </c>
      <c r="F383" s="16">
        <v>320</v>
      </c>
      <c r="G383" s="110">
        <v>193324.32</v>
      </c>
      <c r="H383" s="110">
        <v>145474.4</v>
      </c>
      <c r="I383" s="63">
        <f t="shared" si="20"/>
        <v>-47849.920000000013</v>
      </c>
      <c r="J383" s="55">
        <f t="shared" si="21"/>
        <v>0.75248887465374237</v>
      </c>
    </row>
    <row r="384" spans="1:10" ht="27" customHeight="1" x14ac:dyDescent="0.2">
      <c r="A384" s="96" t="s">
        <v>292</v>
      </c>
      <c r="B384" s="130" t="s">
        <v>374</v>
      </c>
      <c r="C384" s="13">
        <v>10</v>
      </c>
      <c r="D384" s="31">
        <v>3</v>
      </c>
      <c r="E384" s="18" t="s">
        <v>204</v>
      </c>
      <c r="F384" s="5"/>
      <c r="G384" s="109">
        <f t="shared" ref="G384:H387" si="25">G385</f>
        <v>6276000</v>
      </c>
      <c r="H384" s="109">
        <f t="shared" si="25"/>
        <v>5887056</v>
      </c>
      <c r="I384" s="62">
        <f t="shared" si="20"/>
        <v>-388944</v>
      </c>
      <c r="J384" s="54">
        <f t="shared" si="21"/>
        <v>0.93802676864244738</v>
      </c>
    </row>
    <row r="385" spans="1:10" ht="26.25" customHeight="1" x14ac:dyDescent="0.2">
      <c r="A385" s="96" t="s">
        <v>113</v>
      </c>
      <c r="B385" s="130" t="s">
        <v>374</v>
      </c>
      <c r="C385" s="13">
        <v>10</v>
      </c>
      <c r="D385" s="31">
        <v>3</v>
      </c>
      <c r="E385" s="18" t="s">
        <v>364</v>
      </c>
      <c r="F385" s="5"/>
      <c r="G385" s="109">
        <f t="shared" si="25"/>
        <v>6276000</v>
      </c>
      <c r="H385" s="109">
        <f t="shared" si="25"/>
        <v>5887056</v>
      </c>
      <c r="I385" s="62">
        <f t="shared" si="20"/>
        <v>-388944</v>
      </c>
      <c r="J385" s="54">
        <f t="shared" si="21"/>
        <v>0.93802676864244738</v>
      </c>
    </row>
    <row r="386" spans="1:10" ht="44.25" customHeight="1" x14ac:dyDescent="0.2">
      <c r="A386" s="96" t="s">
        <v>296</v>
      </c>
      <c r="B386" s="130" t="s">
        <v>374</v>
      </c>
      <c r="C386" s="13">
        <v>10</v>
      </c>
      <c r="D386" s="31">
        <v>3</v>
      </c>
      <c r="E386" s="18" t="s">
        <v>213</v>
      </c>
      <c r="F386" s="5"/>
      <c r="G386" s="109">
        <f>G387+G389</f>
        <v>6276000</v>
      </c>
      <c r="H386" s="109">
        <f>H387+H389</f>
        <v>5887056</v>
      </c>
      <c r="I386" s="62">
        <f t="shared" si="20"/>
        <v>-388944</v>
      </c>
      <c r="J386" s="54">
        <f t="shared" si="21"/>
        <v>0.93802676864244738</v>
      </c>
    </row>
    <row r="387" spans="1:10" ht="45" customHeight="1" x14ac:dyDescent="0.2">
      <c r="A387" s="96" t="s">
        <v>114</v>
      </c>
      <c r="B387" s="130" t="s">
        <v>374</v>
      </c>
      <c r="C387" s="13">
        <v>10</v>
      </c>
      <c r="D387" s="31">
        <v>3</v>
      </c>
      <c r="E387" s="18" t="s">
        <v>214</v>
      </c>
      <c r="F387" s="5"/>
      <c r="G387" s="109">
        <f t="shared" si="25"/>
        <v>4393200</v>
      </c>
      <c r="H387" s="109">
        <f t="shared" si="25"/>
        <v>4120939.2</v>
      </c>
      <c r="I387" s="62">
        <f t="shared" si="20"/>
        <v>-272260.79999999981</v>
      </c>
      <c r="J387" s="54">
        <f t="shared" si="21"/>
        <v>0.93802676864244749</v>
      </c>
    </row>
    <row r="388" spans="1:10" ht="26.25" customHeight="1" x14ac:dyDescent="0.2">
      <c r="A388" s="97" t="s">
        <v>297</v>
      </c>
      <c r="B388" s="133" t="s">
        <v>374</v>
      </c>
      <c r="C388" s="14">
        <v>10</v>
      </c>
      <c r="D388" s="29">
        <v>3</v>
      </c>
      <c r="E388" s="20" t="s">
        <v>215</v>
      </c>
      <c r="F388" s="16">
        <v>320</v>
      </c>
      <c r="G388" s="110">
        <v>4393200</v>
      </c>
      <c r="H388" s="110">
        <v>4120939.2</v>
      </c>
      <c r="I388" s="63">
        <f t="shared" si="20"/>
        <v>-272260.79999999981</v>
      </c>
      <c r="J388" s="55">
        <f t="shared" si="21"/>
        <v>0.93802676864244749</v>
      </c>
    </row>
    <row r="389" spans="1:10" ht="37.5" customHeight="1" x14ac:dyDescent="0.2">
      <c r="A389" s="96" t="s">
        <v>367</v>
      </c>
      <c r="B389" s="130" t="s">
        <v>374</v>
      </c>
      <c r="C389" s="13">
        <v>10</v>
      </c>
      <c r="D389" s="31">
        <v>3</v>
      </c>
      <c r="E389" s="18" t="s">
        <v>365</v>
      </c>
      <c r="F389" s="5"/>
      <c r="G389" s="109">
        <f>G390</f>
        <v>1882800</v>
      </c>
      <c r="H389" s="109">
        <f>H390</f>
        <v>1766116.8</v>
      </c>
      <c r="I389" s="63">
        <f t="shared" si="20"/>
        <v>-116683.19999999995</v>
      </c>
      <c r="J389" s="55">
        <f t="shared" si="21"/>
        <v>0.93802676864244749</v>
      </c>
    </row>
    <row r="390" spans="1:10" ht="27.75" customHeight="1" x14ac:dyDescent="0.2">
      <c r="A390" s="97" t="s">
        <v>297</v>
      </c>
      <c r="B390" s="133" t="s">
        <v>374</v>
      </c>
      <c r="C390" s="14">
        <v>10</v>
      </c>
      <c r="D390" s="29">
        <v>3</v>
      </c>
      <c r="E390" s="20" t="s">
        <v>366</v>
      </c>
      <c r="F390" s="16">
        <v>320</v>
      </c>
      <c r="G390" s="110">
        <v>1882800</v>
      </c>
      <c r="H390" s="110">
        <v>1766116.8</v>
      </c>
      <c r="I390" s="63">
        <f t="shared" si="20"/>
        <v>-116683.19999999995</v>
      </c>
      <c r="J390" s="55">
        <f t="shared" si="21"/>
        <v>0.93802676864244749</v>
      </c>
    </row>
    <row r="391" spans="1:10" ht="20.25" customHeight="1" x14ac:dyDescent="0.2">
      <c r="A391" s="99" t="s">
        <v>115</v>
      </c>
      <c r="B391" s="130" t="s">
        <v>374</v>
      </c>
      <c r="C391" s="12">
        <v>10</v>
      </c>
      <c r="D391" s="30">
        <v>4</v>
      </c>
      <c r="E391" s="17"/>
      <c r="F391" s="4"/>
      <c r="G391" s="115">
        <f>G392+G401</f>
        <v>16027022.23</v>
      </c>
      <c r="H391" s="115">
        <f>H392+H401</f>
        <v>12933633.239999998</v>
      </c>
      <c r="I391" s="64">
        <f t="shared" si="20"/>
        <v>-3093388.9900000021</v>
      </c>
      <c r="J391" s="56">
        <f t="shared" si="21"/>
        <v>0.80698916207842541</v>
      </c>
    </row>
    <row r="392" spans="1:10" ht="27.75" customHeight="1" x14ac:dyDescent="0.2">
      <c r="A392" s="96" t="s">
        <v>13</v>
      </c>
      <c r="B392" s="130" t="s">
        <v>374</v>
      </c>
      <c r="C392" s="13">
        <v>10</v>
      </c>
      <c r="D392" s="31">
        <v>4</v>
      </c>
      <c r="E392" s="18" t="s">
        <v>143</v>
      </c>
      <c r="F392" s="5"/>
      <c r="G392" s="109">
        <f>G393</f>
        <v>7974222.2300000004</v>
      </c>
      <c r="H392" s="109">
        <f>H393</f>
        <v>6013171.6899999995</v>
      </c>
      <c r="I392" s="62">
        <f t="shared" si="20"/>
        <v>-1961050.540000001</v>
      </c>
      <c r="J392" s="54">
        <f t="shared" si="21"/>
        <v>0.75407626180490828</v>
      </c>
    </row>
    <row r="393" spans="1:10" ht="24.75" customHeight="1" x14ac:dyDescent="0.2">
      <c r="A393" s="96" t="s">
        <v>14</v>
      </c>
      <c r="B393" s="130" t="s">
        <v>374</v>
      </c>
      <c r="C393" s="13">
        <v>10</v>
      </c>
      <c r="D393" s="31">
        <v>4</v>
      </c>
      <c r="E393" s="18" t="s">
        <v>144</v>
      </c>
      <c r="F393" s="5"/>
      <c r="G393" s="109">
        <f>G394</f>
        <v>7974222.2300000004</v>
      </c>
      <c r="H393" s="109">
        <f>H394</f>
        <v>6013171.6899999995</v>
      </c>
      <c r="I393" s="62">
        <f t="shared" si="20"/>
        <v>-1961050.540000001</v>
      </c>
      <c r="J393" s="54">
        <f t="shared" si="21"/>
        <v>0.75407626180490828</v>
      </c>
    </row>
    <row r="394" spans="1:10" ht="27.75" customHeight="1" x14ac:dyDescent="0.2">
      <c r="A394" s="96" t="s">
        <v>74</v>
      </c>
      <c r="B394" s="130" t="s">
        <v>374</v>
      </c>
      <c r="C394" s="13">
        <v>10</v>
      </c>
      <c r="D394" s="31">
        <v>4</v>
      </c>
      <c r="E394" s="18" t="s">
        <v>184</v>
      </c>
      <c r="F394" s="5"/>
      <c r="G394" s="109">
        <f>G395+G397+G399</f>
        <v>7974222.2300000004</v>
      </c>
      <c r="H394" s="109">
        <f>H395+H397+H399</f>
        <v>6013171.6899999995</v>
      </c>
      <c r="I394" s="62">
        <f t="shared" si="20"/>
        <v>-1961050.540000001</v>
      </c>
      <c r="J394" s="54">
        <f t="shared" si="21"/>
        <v>0.75407626180490828</v>
      </c>
    </row>
    <row r="395" spans="1:10" ht="62.25" customHeight="1" x14ac:dyDescent="0.2">
      <c r="A395" s="96" t="s">
        <v>116</v>
      </c>
      <c r="B395" s="130" t="s">
        <v>374</v>
      </c>
      <c r="C395" s="13">
        <v>10</v>
      </c>
      <c r="D395" s="31">
        <v>4</v>
      </c>
      <c r="E395" s="18" t="s">
        <v>217</v>
      </c>
      <c r="F395" s="5"/>
      <c r="G395" s="109">
        <f>G396</f>
        <v>6642000</v>
      </c>
      <c r="H395" s="109">
        <f>H396</f>
        <v>5543836.6299999999</v>
      </c>
      <c r="I395" s="62">
        <f t="shared" si="20"/>
        <v>-1098163.3700000001</v>
      </c>
      <c r="J395" s="54">
        <f t="shared" si="21"/>
        <v>0.83466375037639262</v>
      </c>
    </row>
    <row r="396" spans="1:10" ht="21.75" customHeight="1" x14ac:dyDescent="0.2">
      <c r="A396" s="97" t="s">
        <v>103</v>
      </c>
      <c r="B396" s="133" t="s">
        <v>374</v>
      </c>
      <c r="C396" s="14">
        <v>10</v>
      </c>
      <c r="D396" s="29">
        <v>4</v>
      </c>
      <c r="E396" s="20" t="s">
        <v>217</v>
      </c>
      <c r="F396" s="16">
        <v>310</v>
      </c>
      <c r="G396" s="110">
        <v>6642000</v>
      </c>
      <c r="H396" s="110">
        <v>5543836.6299999999</v>
      </c>
      <c r="I396" s="63">
        <f t="shared" si="20"/>
        <v>-1098163.3700000001</v>
      </c>
      <c r="J396" s="55">
        <f t="shared" si="21"/>
        <v>0.83466375037639262</v>
      </c>
    </row>
    <row r="397" spans="1:10" ht="24.75" customHeight="1" x14ac:dyDescent="0.2">
      <c r="A397" s="96" t="s">
        <v>117</v>
      </c>
      <c r="B397" s="130" t="s">
        <v>374</v>
      </c>
      <c r="C397" s="13">
        <v>10</v>
      </c>
      <c r="D397" s="31">
        <v>4</v>
      </c>
      <c r="E397" s="18" t="s">
        <v>218</v>
      </c>
      <c r="F397" s="5"/>
      <c r="G397" s="109">
        <f>G398</f>
        <v>1199000</v>
      </c>
      <c r="H397" s="109">
        <f>H398</f>
        <v>419071.56</v>
      </c>
      <c r="I397" s="62">
        <f t="shared" si="20"/>
        <v>-779928.44</v>
      </c>
      <c r="J397" s="54">
        <f t="shared" si="21"/>
        <v>0.34951756463719769</v>
      </c>
    </row>
    <row r="398" spans="1:10" ht="19.5" customHeight="1" x14ac:dyDescent="0.2">
      <c r="A398" s="97" t="s">
        <v>103</v>
      </c>
      <c r="B398" s="133" t="s">
        <v>374</v>
      </c>
      <c r="C398" s="14">
        <v>10</v>
      </c>
      <c r="D398" s="29">
        <v>4</v>
      </c>
      <c r="E398" s="20" t="s">
        <v>218</v>
      </c>
      <c r="F398" s="16">
        <v>310</v>
      </c>
      <c r="G398" s="110">
        <v>1199000</v>
      </c>
      <c r="H398" s="110">
        <v>419071.56</v>
      </c>
      <c r="I398" s="63">
        <f t="shared" si="20"/>
        <v>-779928.44</v>
      </c>
      <c r="J398" s="55">
        <f t="shared" si="21"/>
        <v>0.34951756463719769</v>
      </c>
    </row>
    <row r="399" spans="1:10" ht="24.75" customHeight="1" x14ac:dyDescent="0.2">
      <c r="A399" s="96" t="s">
        <v>118</v>
      </c>
      <c r="B399" s="130" t="s">
        <v>374</v>
      </c>
      <c r="C399" s="13">
        <v>10</v>
      </c>
      <c r="D399" s="31">
        <v>4</v>
      </c>
      <c r="E399" s="18" t="s">
        <v>216</v>
      </c>
      <c r="F399" s="5"/>
      <c r="G399" s="109">
        <f>G400</f>
        <v>133222.23000000001</v>
      </c>
      <c r="H399" s="109">
        <f>H400</f>
        <v>50263.5</v>
      </c>
      <c r="I399" s="62">
        <f t="shared" si="20"/>
        <v>-82958.73000000001</v>
      </c>
      <c r="J399" s="54">
        <f t="shared" si="21"/>
        <v>0.37729063685542569</v>
      </c>
    </row>
    <row r="400" spans="1:10" ht="19.5" customHeight="1" x14ac:dyDescent="0.2">
      <c r="A400" s="97" t="s">
        <v>103</v>
      </c>
      <c r="B400" s="133" t="s">
        <v>374</v>
      </c>
      <c r="C400" s="14">
        <v>10</v>
      </c>
      <c r="D400" s="29">
        <v>4</v>
      </c>
      <c r="E400" s="20" t="s">
        <v>216</v>
      </c>
      <c r="F400" s="16">
        <v>310</v>
      </c>
      <c r="G400" s="110">
        <v>133222.23000000001</v>
      </c>
      <c r="H400" s="110">
        <v>50263.5</v>
      </c>
      <c r="I400" s="63">
        <f t="shared" si="20"/>
        <v>-82958.73000000001</v>
      </c>
      <c r="J400" s="55">
        <f t="shared" si="21"/>
        <v>0.37729063685542569</v>
      </c>
    </row>
    <row r="401" spans="1:10" ht="26.25" customHeight="1" x14ac:dyDescent="0.2">
      <c r="A401" s="96" t="s">
        <v>292</v>
      </c>
      <c r="B401" s="130" t="s">
        <v>374</v>
      </c>
      <c r="C401" s="13">
        <v>10</v>
      </c>
      <c r="D401" s="31">
        <v>4</v>
      </c>
      <c r="E401" s="18" t="s">
        <v>204</v>
      </c>
      <c r="F401" s="5"/>
      <c r="G401" s="109">
        <f t="shared" ref="G401:H401" si="26">G402</f>
        <v>8052800</v>
      </c>
      <c r="H401" s="109">
        <f t="shared" si="26"/>
        <v>6920461.5499999998</v>
      </c>
      <c r="I401" s="62">
        <f t="shared" si="20"/>
        <v>-1132338.4500000002</v>
      </c>
      <c r="J401" s="54">
        <f t="shared" si="21"/>
        <v>0.85938574781442478</v>
      </c>
    </row>
    <row r="402" spans="1:10" ht="23.25" customHeight="1" x14ac:dyDescent="0.2">
      <c r="A402" s="96" t="s">
        <v>113</v>
      </c>
      <c r="B402" s="130" t="s">
        <v>374</v>
      </c>
      <c r="C402" s="13">
        <v>10</v>
      </c>
      <c r="D402" s="31">
        <v>4</v>
      </c>
      <c r="E402" s="18" t="s">
        <v>220</v>
      </c>
      <c r="F402" s="5"/>
      <c r="G402" s="109">
        <f>G403+G410+G407</f>
        <v>8052800</v>
      </c>
      <c r="H402" s="109">
        <f>H403+H410+H407</f>
        <v>6920461.5499999998</v>
      </c>
      <c r="I402" s="62">
        <f t="shared" si="20"/>
        <v>-1132338.4500000002</v>
      </c>
      <c r="J402" s="54">
        <f t="shared" si="21"/>
        <v>0.85938574781442478</v>
      </c>
    </row>
    <row r="403" spans="1:10" ht="45" customHeight="1" x14ac:dyDescent="0.2">
      <c r="A403" s="96" t="s">
        <v>119</v>
      </c>
      <c r="B403" s="130" t="s">
        <v>374</v>
      </c>
      <c r="C403" s="13">
        <v>10</v>
      </c>
      <c r="D403" s="31">
        <v>4</v>
      </c>
      <c r="E403" s="18" t="s">
        <v>219</v>
      </c>
      <c r="F403" s="5"/>
      <c r="G403" s="109">
        <f>G404</f>
        <v>5125400</v>
      </c>
      <c r="H403" s="109">
        <f>H404</f>
        <v>4053061.55</v>
      </c>
      <c r="I403" s="62">
        <f t="shared" ref="I403:I465" si="27">H403-G403</f>
        <v>-1072338.4500000002</v>
      </c>
      <c r="J403" s="54">
        <f t="shared" ref="J403:J465" si="28">H403/G403</f>
        <v>0.79077955866859173</v>
      </c>
    </row>
    <row r="404" spans="1:10" ht="45.75" customHeight="1" x14ac:dyDescent="0.2">
      <c r="A404" s="93" t="s">
        <v>299</v>
      </c>
      <c r="B404" s="130" t="s">
        <v>374</v>
      </c>
      <c r="C404" s="13">
        <v>10</v>
      </c>
      <c r="D404" s="31">
        <v>4</v>
      </c>
      <c r="E404" s="18" t="s">
        <v>300</v>
      </c>
      <c r="F404" s="74"/>
      <c r="G404" s="109">
        <f>G405+G406</f>
        <v>5125400</v>
      </c>
      <c r="H404" s="109">
        <f>H405+H406</f>
        <v>4053061.55</v>
      </c>
      <c r="I404" s="62">
        <f t="shared" si="27"/>
        <v>-1072338.4500000002</v>
      </c>
      <c r="J404" s="54">
        <f t="shared" si="28"/>
        <v>0.79077955866859173</v>
      </c>
    </row>
    <row r="405" spans="1:10" ht="25.5" customHeight="1" x14ac:dyDescent="0.2">
      <c r="A405" s="97" t="s">
        <v>11</v>
      </c>
      <c r="B405" s="133" t="s">
        <v>374</v>
      </c>
      <c r="C405" s="14">
        <v>10</v>
      </c>
      <c r="D405" s="29">
        <v>4</v>
      </c>
      <c r="E405" s="20" t="s">
        <v>300</v>
      </c>
      <c r="F405" s="73">
        <v>240</v>
      </c>
      <c r="G405" s="110">
        <v>101300</v>
      </c>
      <c r="H405" s="110">
        <v>47293.55</v>
      </c>
      <c r="I405" s="63">
        <f t="shared" si="27"/>
        <v>-54006.45</v>
      </c>
      <c r="J405" s="55">
        <f t="shared" si="28"/>
        <v>0.46686623889437318</v>
      </c>
    </row>
    <row r="406" spans="1:10" ht="19.5" customHeight="1" x14ac:dyDescent="0.2">
      <c r="A406" s="92" t="s">
        <v>59</v>
      </c>
      <c r="B406" s="133" t="s">
        <v>374</v>
      </c>
      <c r="C406" s="14">
        <v>10</v>
      </c>
      <c r="D406" s="29">
        <v>4</v>
      </c>
      <c r="E406" s="20" t="s">
        <v>300</v>
      </c>
      <c r="F406" s="73">
        <v>410</v>
      </c>
      <c r="G406" s="110">
        <v>5024100</v>
      </c>
      <c r="H406" s="110">
        <v>4005768</v>
      </c>
      <c r="I406" s="63">
        <f t="shared" si="27"/>
        <v>-1018332</v>
      </c>
      <c r="J406" s="55">
        <f t="shared" si="28"/>
        <v>0.79731056308592585</v>
      </c>
    </row>
    <row r="407" spans="1:10" ht="43.5" customHeight="1" x14ac:dyDescent="0.2">
      <c r="A407" s="93" t="s">
        <v>296</v>
      </c>
      <c r="B407" s="130" t="s">
        <v>374</v>
      </c>
      <c r="C407" s="13">
        <v>10</v>
      </c>
      <c r="D407" s="31">
        <v>4</v>
      </c>
      <c r="E407" s="18" t="s">
        <v>369</v>
      </c>
      <c r="F407" s="73"/>
      <c r="G407" s="109">
        <f>G408</f>
        <v>2793900</v>
      </c>
      <c r="H407" s="109">
        <f>H408</f>
        <v>2793900</v>
      </c>
      <c r="I407" s="63">
        <f t="shared" si="27"/>
        <v>0</v>
      </c>
      <c r="J407" s="55">
        <f t="shared" si="28"/>
        <v>1</v>
      </c>
    </row>
    <row r="408" spans="1:10" ht="31.5" customHeight="1" x14ac:dyDescent="0.2">
      <c r="A408" s="93" t="s">
        <v>298</v>
      </c>
      <c r="B408" s="130" t="s">
        <v>374</v>
      </c>
      <c r="C408" s="13">
        <v>10</v>
      </c>
      <c r="D408" s="31">
        <v>4</v>
      </c>
      <c r="E408" s="18" t="s">
        <v>368</v>
      </c>
      <c r="F408" s="74"/>
      <c r="G408" s="110">
        <f>G409</f>
        <v>2793900</v>
      </c>
      <c r="H408" s="110">
        <f>H409</f>
        <v>2793900</v>
      </c>
      <c r="I408" s="63">
        <f t="shared" si="27"/>
        <v>0</v>
      </c>
      <c r="J408" s="55">
        <f t="shared" si="28"/>
        <v>1</v>
      </c>
    </row>
    <row r="409" spans="1:10" ht="18" customHeight="1" x14ac:dyDescent="0.2">
      <c r="A409" s="92" t="s">
        <v>59</v>
      </c>
      <c r="B409" s="133" t="s">
        <v>374</v>
      </c>
      <c r="C409" s="14">
        <v>10</v>
      </c>
      <c r="D409" s="29">
        <v>4</v>
      </c>
      <c r="E409" s="20" t="s">
        <v>368</v>
      </c>
      <c r="F409" s="73">
        <v>410</v>
      </c>
      <c r="G409" s="110">
        <v>2793900</v>
      </c>
      <c r="H409" s="110">
        <v>2793900</v>
      </c>
      <c r="I409" s="63">
        <f t="shared" si="27"/>
        <v>0</v>
      </c>
      <c r="J409" s="55">
        <f t="shared" si="28"/>
        <v>1</v>
      </c>
    </row>
    <row r="410" spans="1:10" ht="39.75" customHeight="1" x14ac:dyDescent="0.2">
      <c r="A410" s="96" t="s">
        <v>120</v>
      </c>
      <c r="B410" s="130" t="s">
        <v>374</v>
      </c>
      <c r="C410" s="13">
        <v>10</v>
      </c>
      <c r="D410" s="31">
        <v>4</v>
      </c>
      <c r="E410" s="18" t="s">
        <v>222</v>
      </c>
      <c r="F410" s="5"/>
      <c r="G410" s="109">
        <f t="shared" ref="G410:H410" si="29">G411</f>
        <v>133500</v>
      </c>
      <c r="H410" s="109">
        <f t="shared" si="29"/>
        <v>73500</v>
      </c>
      <c r="I410" s="62">
        <f t="shared" si="27"/>
        <v>-60000</v>
      </c>
      <c r="J410" s="54">
        <f t="shared" si="28"/>
        <v>0.550561797752809</v>
      </c>
    </row>
    <row r="411" spans="1:10" ht="33" customHeight="1" x14ac:dyDescent="0.2">
      <c r="A411" s="96" t="s">
        <v>121</v>
      </c>
      <c r="B411" s="130" t="s">
        <v>374</v>
      </c>
      <c r="C411" s="13">
        <v>10</v>
      </c>
      <c r="D411" s="31">
        <v>4</v>
      </c>
      <c r="E411" s="18" t="s">
        <v>221</v>
      </c>
      <c r="F411" s="5"/>
      <c r="G411" s="109">
        <f>G412</f>
        <v>133500</v>
      </c>
      <c r="H411" s="109">
        <f>H412</f>
        <v>73500</v>
      </c>
      <c r="I411" s="62">
        <f t="shared" si="27"/>
        <v>-60000</v>
      </c>
      <c r="J411" s="54">
        <f t="shared" si="28"/>
        <v>0.550561797752809</v>
      </c>
    </row>
    <row r="412" spans="1:10" ht="24" customHeight="1" x14ac:dyDescent="0.2">
      <c r="A412" s="97" t="s">
        <v>11</v>
      </c>
      <c r="B412" s="133" t="s">
        <v>374</v>
      </c>
      <c r="C412" s="14">
        <v>10</v>
      </c>
      <c r="D412" s="29">
        <v>4</v>
      </c>
      <c r="E412" s="20" t="s">
        <v>221</v>
      </c>
      <c r="F412" s="16">
        <v>240</v>
      </c>
      <c r="G412" s="110">
        <v>133500</v>
      </c>
      <c r="H412" s="110">
        <v>73500</v>
      </c>
      <c r="I412" s="63">
        <f t="shared" si="27"/>
        <v>-60000</v>
      </c>
      <c r="J412" s="55">
        <f t="shared" si="28"/>
        <v>0.550561797752809</v>
      </c>
    </row>
    <row r="413" spans="1:10" ht="18.75" customHeight="1" x14ac:dyDescent="0.2">
      <c r="A413" s="99" t="s">
        <v>243</v>
      </c>
      <c r="B413" s="130" t="s">
        <v>374</v>
      </c>
      <c r="C413" s="12">
        <v>10</v>
      </c>
      <c r="D413" s="30">
        <v>6</v>
      </c>
      <c r="E413" s="17"/>
      <c r="F413" s="4"/>
      <c r="G413" s="115">
        <f t="shared" ref="G413:H416" si="30">G414</f>
        <v>1503500</v>
      </c>
      <c r="H413" s="115">
        <f t="shared" si="30"/>
        <v>1503364.5</v>
      </c>
      <c r="I413" s="64">
        <f t="shared" si="27"/>
        <v>-135.5</v>
      </c>
      <c r="J413" s="56">
        <f t="shared" si="28"/>
        <v>0.99990987695377453</v>
      </c>
    </row>
    <row r="414" spans="1:10" ht="24" customHeight="1" x14ac:dyDescent="0.2">
      <c r="A414" s="96" t="s">
        <v>292</v>
      </c>
      <c r="B414" s="130" t="s">
        <v>374</v>
      </c>
      <c r="C414" s="13">
        <v>10</v>
      </c>
      <c r="D414" s="31">
        <v>6</v>
      </c>
      <c r="E414" s="18" t="s">
        <v>204</v>
      </c>
      <c r="F414" s="5"/>
      <c r="G414" s="109">
        <f t="shared" si="30"/>
        <v>1503500</v>
      </c>
      <c r="H414" s="109">
        <f t="shared" si="30"/>
        <v>1503364.5</v>
      </c>
      <c r="I414" s="62">
        <f t="shared" si="27"/>
        <v>-135.5</v>
      </c>
      <c r="J414" s="54">
        <f t="shared" si="28"/>
        <v>0.99990987695377453</v>
      </c>
    </row>
    <row r="415" spans="1:10" ht="27" customHeight="1" x14ac:dyDescent="0.2">
      <c r="A415" s="96" t="s">
        <v>113</v>
      </c>
      <c r="B415" s="130" t="s">
        <v>374</v>
      </c>
      <c r="C415" s="13">
        <v>10</v>
      </c>
      <c r="D415" s="31">
        <v>6</v>
      </c>
      <c r="E415" s="18" t="s">
        <v>220</v>
      </c>
      <c r="F415" s="5"/>
      <c r="G415" s="109">
        <f t="shared" si="30"/>
        <v>1503500</v>
      </c>
      <c r="H415" s="109">
        <f t="shared" si="30"/>
        <v>1503364.5</v>
      </c>
      <c r="I415" s="62">
        <f t="shared" si="27"/>
        <v>-135.5</v>
      </c>
      <c r="J415" s="54">
        <f t="shared" si="28"/>
        <v>0.99990987695377453</v>
      </c>
    </row>
    <row r="416" spans="1:10" ht="34.5" customHeight="1" x14ac:dyDescent="0.2">
      <c r="A416" s="96" t="s">
        <v>120</v>
      </c>
      <c r="B416" s="130" t="s">
        <v>374</v>
      </c>
      <c r="C416" s="13">
        <v>10</v>
      </c>
      <c r="D416" s="31">
        <v>6</v>
      </c>
      <c r="E416" s="18" t="s">
        <v>222</v>
      </c>
      <c r="F416" s="5"/>
      <c r="G416" s="109">
        <f t="shared" si="30"/>
        <v>1503500</v>
      </c>
      <c r="H416" s="109">
        <f t="shared" si="30"/>
        <v>1503364.5</v>
      </c>
      <c r="I416" s="62">
        <f t="shared" si="27"/>
        <v>-135.5</v>
      </c>
      <c r="J416" s="54">
        <f t="shared" si="28"/>
        <v>0.99990987695377453</v>
      </c>
    </row>
    <row r="417" spans="1:10" ht="30" customHeight="1" x14ac:dyDescent="0.2">
      <c r="A417" s="96" t="s">
        <v>121</v>
      </c>
      <c r="B417" s="130" t="s">
        <v>374</v>
      </c>
      <c r="C417" s="13">
        <v>10</v>
      </c>
      <c r="D417" s="31">
        <v>6</v>
      </c>
      <c r="E417" s="18" t="s">
        <v>221</v>
      </c>
      <c r="F417" s="5"/>
      <c r="G417" s="109">
        <f>G418+G419</f>
        <v>1503500</v>
      </c>
      <c r="H417" s="109">
        <f>H418+H419</f>
        <v>1503364.5</v>
      </c>
      <c r="I417" s="62">
        <f t="shared" si="27"/>
        <v>-135.5</v>
      </c>
      <c r="J417" s="54">
        <f t="shared" si="28"/>
        <v>0.99990987695377453</v>
      </c>
    </row>
    <row r="418" spans="1:10" ht="21" customHeight="1" x14ac:dyDescent="0.2">
      <c r="A418" s="97" t="s">
        <v>7</v>
      </c>
      <c r="B418" s="133" t="s">
        <v>374</v>
      </c>
      <c r="C418" s="14">
        <v>10</v>
      </c>
      <c r="D418" s="29">
        <v>6</v>
      </c>
      <c r="E418" s="20" t="s">
        <v>221</v>
      </c>
      <c r="F418" s="16">
        <v>120</v>
      </c>
      <c r="G418" s="110">
        <v>1482454.08</v>
      </c>
      <c r="H418" s="110">
        <v>1482454.08</v>
      </c>
      <c r="I418" s="63">
        <f t="shared" si="27"/>
        <v>0</v>
      </c>
      <c r="J418" s="55">
        <f t="shared" si="28"/>
        <v>1</v>
      </c>
    </row>
    <row r="419" spans="1:10" ht="30.75" customHeight="1" x14ac:dyDescent="0.2">
      <c r="A419" s="97" t="s">
        <v>11</v>
      </c>
      <c r="B419" s="133" t="s">
        <v>374</v>
      </c>
      <c r="C419" s="14">
        <v>10</v>
      </c>
      <c r="D419" s="29">
        <v>6</v>
      </c>
      <c r="E419" s="20" t="s">
        <v>221</v>
      </c>
      <c r="F419" s="16">
        <v>240</v>
      </c>
      <c r="G419" s="110">
        <v>21045.919999999998</v>
      </c>
      <c r="H419" s="110">
        <v>20910.419999999998</v>
      </c>
      <c r="I419" s="63">
        <f t="shared" si="27"/>
        <v>-135.5</v>
      </c>
      <c r="J419" s="55">
        <f t="shared" si="28"/>
        <v>0.99356169746915313</v>
      </c>
    </row>
    <row r="420" spans="1:10" ht="23.25" customHeight="1" x14ac:dyDescent="0.2">
      <c r="A420" s="99" t="s">
        <v>122</v>
      </c>
      <c r="B420" s="130" t="s">
        <v>374</v>
      </c>
      <c r="C420" s="12">
        <v>11</v>
      </c>
      <c r="D420" s="17"/>
      <c r="E420" s="17"/>
      <c r="F420" s="4"/>
      <c r="G420" s="115">
        <f t="shared" ref="G420" si="31">G421</f>
        <v>185285</v>
      </c>
      <c r="H420" s="115">
        <f>H421</f>
        <v>185284.98</v>
      </c>
      <c r="I420" s="64">
        <f t="shared" si="27"/>
        <v>-1.9999999989522621E-2</v>
      </c>
      <c r="J420" s="56">
        <f t="shared" si="28"/>
        <v>0.99999989205818074</v>
      </c>
    </row>
    <row r="421" spans="1:10" ht="24.75" customHeight="1" x14ac:dyDescent="0.2">
      <c r="A421" s="99" t="s">
        <v>123</v>
      </c>
      <c r="B421" s="130" t="s">
        <v>374</v>
      </c>
      <c r="C421" s="12">
        <v>11</v>
      </c>
      <c r="D421" s="30">
        <v>5</v>
      </c>
      <c r="E421" s="17"/>
      <c r="F421" s="4"/>
      <c r="G421" s="115">
        <f>G422+G427</f>
        <v>185285</v>
      </c>
      <c r="H421" s="115">
        <f>H422+H427</f>
        <v>185284.98</v>
      </c>
      <c r="I421" s="64">
        <f t="shared" si="27"/>
        <v>-1.9999999989522621E-2</v>
      </c>
      <c r="J421" s="56">
        <f t="shared" si="28"/>
        <v>0.99999989205818074</v>
      </c>
    </row>
    <row r="422" spans="1:10" ht="24.75" customHeight="1" x14ac:dyDescent="0.2">
      <c r="A422" s="96" t="s">
        <v>301</v>
      </c>
      <c r="B422" s="130" t="s">
        <v>374</v>
      </c>
      <c r="C422" s="13">
        <v>11</v>
      </c>
      <c r="D422" s="31">
        <v>5</v>
      </c>
      <c r="E422" s="18" t="s">
        <v>244</v>
      </c>
      <c r="F422" s="5"/>
      <c r="G422" s="109">
        <f t="shared" ref="G422:H423" si="32">G423</f>
        <v>177500</v>
      </c>
      <c r="H422" s="109">
        <f t="shared" si="32"/>
        <v>177499.98</v>
      </c>
      <c r="I422" s="62">
        <f t="shared" si="27"/>
        <v>-1.9999999989522621E-2</v>
      </c>
      <c r="J422" s="54">
        <f t="shared" si="28"/>
        <v>0.99999988732394374</v>
      </c>
    </row>
    <row r="423" spans="1:10" ht="26.25" customHeight="1" x14ac:dyDescent="0.2">
      <c r="A423" s="96" t="s">
        <v>246</v>
      </c>
      <c r="B423" s="130" t="s">
        <v>374</v>
      </c>
      <c r="C423" s="13">
        <v>11</v>
      </c>
      <c r="D423" s="31">
        <v>5</v>
      </c>
      <c r="E423" s="18" t="s">
        <v>245</v>
      </c>
      <c r="F423" s="5"/>
      <c r="G423" s="109">
        <f t="shared" si="32"/>
        <v>177500</v>
      </c>
      <c r="H423" s="109">
        <f t="shared" si="32"/>
        <v>177499.98</v>
      </c>
      <c r="I423" s="62">
        <f t="shared" si="27"/>
        <v>-1.9999999989522621E-2</v>
      </c>
      <c r="J423" s="54">
        <f t="shared" si="28"/>
        <v>0.99999988732394374</v>
      </c>
    </row>
    <row r="424" spans="1:10" ht="18" customHeight="1" x14ac:dyDescent="0.2">
      <c r="A424" s="96" t="s">
        <v>248</v>
      </c>
      <c r="B424" s="130" t="s">
        <v>374</v>
      </c>
      <c r="C424" s="13">
        <v>11</v>
      </c>
      <c r="D424" s="31">
        <v>5</v>
      </c>
      <c r="E424" s="18" t="s">
        <v>247</v>
      </c>
      <c r="F424" s="5"/>
      <c r="G424" s="109">
        <f>G426+G425</f>
        <v>177500</v>
      </c>
      <c r="H424" s="109">
        <f>H426+H425</f>
        <v>177499.98</v>
      </c>
      <c r="I424" s="62">
        <f t="shared" si="27"/>
        <v>-1.9999999989522621E-2</v>
      </c>
      <c r="J424" s="54">
        <f t="shared" si="28"/>
        <v>0.99999988732394374</v>
      </c>
    </row>
    <row r="425" spans="1:10" ht="26.25" customHeight="1" x14ac:dyDescent="0.2">
      <c r="A425" s="97" t="s">
        <v>11</v>
      </c>
      <c r="B425" s="133" t="s">
        <v>374</v>
      </c>
      <c r="C425" s="14">
        <v>11</v>
      </c>
      <c r="D425" s="29">
        <v>5</v>
      </c>
      <c r="E425" s="20" t="s">
        <v>247</v>
      </c>
      <c r="F425" s="76">
        <v>240</v>
      </c>
      <c r="G425" s="110">
        <v>24861</v>
      </c>
      <c r="H425" s="116">
        <v>24861</v>
      </c>
      <c r="I425" s="65">
        <f t="shared" si="27"/>
        <v>0</v>
      </c>
      <c r="J425" s="57">
        <f t="shared" si="28"/>
        <v>1</v>
      </c>
    </row>
    <row r="426" spans="1:10" ht="20.25" customHeight="1" x14ac:dyDescent="0.2">
      <c r="A426" s="97" t="s">
        <v>355</v>
      </c>
      <c r="B426" s="133" t="s">
        <v>374</v>
      </c>
      <c r="C426" s="14">
        <v>11</v>
      </c>
      <c r="D426" s="29">
        <v>5</v>
      </c>
      <c r="E426" s="20" t="s">
        <v>247</v>
      </c>
      <c r="F426" s="16">
        <v>610</v>
      </c>
      <c r="G426" s="110">
        <v>152639</v>
      </c>
      <c r="H426" s="110">
        <v>152638.98000000001</v>
      </c>
      <c r="I426" s="63">
        <f t="shared" si="27"/>
        <v>-1.9999999989522621E-2</v>
      </c>
      <c r="J426" s="55">
        <f t="shared" si="28"/>
        <v>0.99999986897188797</v>
      </c>
    </row>
    <row r="427" spans="1:10" ht="20.25" customHeight="1" x14ac:dyDescent="0.2">
      <c r="A427" s="96" t="s">
        <v>302</v>
      </c>
      <c r="B427" s="130" t="s">
        <v>374</v>
      </c>
      <c r="C427" s="13">
        <v>11</v>
      </c>
      <c r="D427" s="31">
        <v>5</v>
      </c>
      <c r="E427" s="18" t="s">
        <v>303</v>
      </c>
      <c r="F427" s="5"/>
      <c r="G427" s="109">
        <f>G428</f>
        <v>7785</v>
      </c>
      <c r="H427" s="109">
        <f>H428</f>
        <v>7785</v>
      </c>
      <c r="I427" s="62">
        <f t="shared" si="27"/>
        <v>0</v>
      </c>
      <c r="J427" s="54">
        <f t="shared" si="28"/>
        <v>1</v>
      </c>
    </row>
    <row r="428" spans="1:10" ht="20.25" customHeight="1" x14ac:dyDescent="0.2">
      <c r="A428" s="97" t="s">
        <v>17</v>
      </c>
      <c r="B428" s="133" t="s">
        <v>374</v>
      </c>
      <c r="C428" s="14">
        <v>11</v>
      </c>
      <c r="D428" s="29">
        <v>5</v>
      </c>
      <c r="E428" s="20" t="s">
        <v>303</v>
      </c>
      <c r="F428" s="16">
        <v>850</v>
      </c>
      <c r="G428" s="110">
        <v>7785</v>
      </c>
      <c r="H428" s="110">
        <v>7785</v>
      </c>
      <c r="I428" s="63">
        <f t="shared" si="27"/>
        <v>0</v>
      </c>
      <c r="J428" s="55">
        <f t="shared" si="28"/>
        <v>1</v>
      </c>
    </row>
    <row r="429" spans="1:10" ht="30" customHeight="1" x14ac:dyDescent="0.2">
      <c r="A429" s="99" t="s">
        <v>124</v>
      </c>
      <c r="B429" s="130" t="s">
        <v>374</v>
      </c>
      <c r="C429" s="12">
        <v>13</v>
      </c>
      <c r="D429" s="17"/>
      <c r="E429" s="17"/>
      <c r="F429" s="4"/>
      <c r="G429" s="115">
        <f t="shared" ref="G429:H433" si="33">G430</f>
        <v>2301203.06</v>
      </c>
      <c r="H429" s="115">
        <f t="shared" si="33"/>
        <v>901183.18</v>
      </c>
      <c r="I429" s="64">
        <f t="shared" si="27"/>
        <v>-1400019.88</v>
      </c>
      <c r="J429" s="56">
        <f t="shared" si="28"/>
        <v>0.39161393258359389</v>
      </c>
    </row>
    <row r="430" spans="1:10" ht="24.75" customHeight="1" x14ac:dyDescent="0.2">
      <c r="A430" s="99" t="s">
        <v>125</v>
      </c>
      <c r="B430" s="130" t="s">
        <v>374</v>
      </c>
      <c r="C430" s="12">
        <v>13</v>
      </c>
      <c r="D430" s="30">
        <v>1</v>
      </c>
      <c r="E430" s="17"/>
      <c r="F430" s="4"/>
      <c r="G430" s="115">
        <f t="shared" si="33"/>
        <v>2301203.06</v>
      </c>
      <c r="H430" s="115">
        <f t="shared" si="33"/>
        <v>901183.18</v>
      </c>
      <c r="I430" s="64">
        <f t="shared" si="27"/>
        <v>-1400019.88</v>
      </c>
      <c r="J430" s="56">
        <f t="shared" si="28"/>
        <v>0.39161393258359389</v>
      </c>
    </row>
    <row r="431" spans="1:10" ht="27.75" customHeight="1" x14ac:dyDescent="0.2">
      <c r="A431" s="96" t="s">
        <v>23</v>
      </c>
      <c r="B431" s="130" t="s">
        <v>374</v>
      </c>
      <c r="C431" s="13">
        <v>13</v>
      </c>
      <c r="D431" s="31">
        <v>1</v>
      </c>
      <c r="E431" s="18" t="s">
        <v>151</v>
      </c>
      <c r="F431" s="5"/>
      <c r="G431" s="109">
        <f t="shared" si="33"/>
        <v>2301203.06</v>
      </c>
      <c r="H431" s="109">
        <f t="shared" si="33"/>
        <v>901183.18</v>
      </c>
      <c r="I431" s="62">
        <f t="shared" si="27"/>
        <v>-1400019.88</v>
      </c>
      <c r="J431" s="54">
        <f t="shared" si="28"/>
        <v>0.39161393258359389</v>
      </c>
    </row>
    <row r="432" spans="1:10" ht="29.25" customHeight="1" x14ac:dyDescent="0.2">
      <c r="A432" s="96" t="s">
        <v>126</v>
      </c>
      <c r="B432" s="130" t="s">
        <v>374</v>
      </c>
      <c r="C432" s="13">
        <v>13</v>
      </c>
      <c r="D432" s="31">
        <v>1</v>
      </c>
      <c r="E432" s="18" t="s">
        <v>223</v>
      </c>
      <c r="F432" s="5"/>
      <c r="G432" s="109">
        <f t="shared" si="33"/>
        <v>2301203.06</v>
      </c>
      <c r="H432" s="109">
        <f t="shared" si="33"/>
        <v>901183.18</v>
      </c>
      <c r="I432" s="62">
        <f t="shared" si="27"/>
        <v>-1400019.88</v>
      </c>
      <c r="J432" s="54">
        <f t="shared" si="28"/>
        <v>0.39161393258359389</v>
      </c>
    </row>
    <row r="433" spans="1:10" ht="17.25" customHeight="1" x14ac:dyDescent="0.2">
      <c r="A433" s="96" t="s">
        <v>127</v>
      </c>
      <c r="B433" s="130" t="s">
        <v>374</v>
      </c>
      <c r="C433" s="13">
        <v>13</v>
      </c>
      <c r="D433" s="31">
        <v>1</v>
      </c>
      <c r="E433" s="18" t="s">
        <v>224</v>
      </c>
      <c r="F433" s="5"/>
      <c r="G433" s="109">
        <f t="shared" si="33"/>
        <v>2301203.06</v>
      </c>
      <c r="H433" s="109">
        <f t="shared" si="33"/>
        <v>901183.18</v>
      </c>
      <c r="I433" s="62">
        <f t="shared" si="27"/>
        <v>-1400019.88</v>
      </c>
      <c r="J433" s="54">
        <f t="shared" si="28"/>
        <v>0.39161393258359389</v>
      </c>
    </row>
    <row r="434" spans="1:10" ht="21.75" customHeight="1" x14ac:dyDescent="0.2">
      <c r="A434" s="97" t="s">
        <v>128</v>
      </c>
      <c r="B434" s="133" t="s">
        <v>374</v>
      </c>
      <c r="C434" s="14">
        <v>13</v>
      </c>
      <c r="D434" s="29">
        <v>1</v>
      </c>
      <c r="E434" s="20" t="s">
        <v>224</v>
      </c>
      <c r="F434" s="16">
        <v>730</v>
      </c>
      <c r="G434" s="110">
        <v>2301203.06</v>
      </c>
      <c r="H434" s="110">
        <v>901183.18</v>
      </c>
      <c r="I434" s="63">
        <f t="shared" si="27"/>
        <v>-1400019.88</v>
      </c>
      <c r="J434" s="55">
        <f t="shared" si="28"/>
        <v>0.39161393258359389</v>
      </c>
    </row>
    <row r="435" spans="1:10" ht="42.75" customHeight="1" x14ac:dyDescent="0.2">
      <c r="A435" s="99" t="s">
        <v>129</v>
      </c>
      <c r="B435" s="130" t="s">
        <v>374</v>
      </c>
      <c r="C435" s="12">
        <v>14</v>
      </c>
      <c r="D435" s="17"/>
      <c r="E435" s="17"/>
      <c r="F435" s="4"/>
      <c r="G435" s="115">
        <f>G436+G443</f>
        <v>27581961.829999998</v>
      </c>
      <c r="H435" s="115">
        <f>H436+H443</f>
        <v>27085327.129999999</v>
      </c>
      <c r="I435" s="64">
        <f t="shared" si="27"/>
        <v>-496634.69999999925</v>
      </c>
      <c r="J435" s="56">
        <f t="shared" si="28"/>
        <v>0.98199422132983205</v>
      </c>
    </row>
    <row r="436" spans="1:10" ht="31.5" customHeight="1" x14ac:dyDescent="0.2">
      <c r="A436" s="99" t="s">
        <v>130</v>
      </c>
      <c r="B436" s="130" t="s">
        <v>374</v>
      </c>
      <c r="C436" s="12">
        <v>14</v>
      </c>
      <c r="D436" s="30">
        <v>1</v>
      </c>
      <c r="E436" s="17"/>
      <c r="F436" s="4"/>
      <c r="G436" s="115">
        <f>G437</f>
        <v>10752000</v>
      </c>
      <c r="H436" s="115">
        <f>H437</f>
        <v>10752000</v>
      </c>
      <c r="I436" s="64">
        <f t="shared" si="27"/>
        <v>0</v>
      </c>
      <c r="J436" s="56">
        <f t="shared" si="28"/>
        <v>1</v>
      </c>
    </row>
    <row r="437" spans="1:10" ht="28.5" customHeight="1" x14ac:dyDescent="0.2">
      <c r="A437" s="96" t="s">
        <v>23</v>
      </c>
      <c r="B437" s="130" t="s">
        <v>374</v>
      </c>
      <c r="C437" s="13">
        <v>14</v>
      </c>
      <c r="D437" s="31">
        <v>1</v>
      </c>
      <c r="E437" s="18" t="s">
        <v>151</v>
      </c>
      <c r="F437" s="5"/>
      <c r="G437" s="109">
        <f>G438</f>
        <v>10752000</v>
      </c>
      <c r="H437" s="109">
        <f>H438</f>
        <v>10752000</v>
      </c>
      <c r="I437" s="62">
        <f t="shared" si="27"/>
        <v>0</v>
      </c>
      <c r="J437" s="54">
        <f t="shared" si="28"/>
        <v>1</v>
      </c>
    </row>
    <row r="438" spans="1:10" ht="24" customHeight="1" x14ac:dyDescent="0.2">
      <c r="A438" s="96" t="s">
        <v>131</v>
      </c>
      <c r="B438" s="130" t="s">
        <v>374</v>
      </c>
      <c r="C438" s="13">
        <v>14</v>
      </c>
      <c r="D438" s="31">
        <v>1</v>
      </c>
      <c r="E438" s="18" t="s">
        <v>225</v>
      </c>
      <c r="F438" s="5"/>
      <c r="G438" s="109">
        <f>G439+G441</f>
        <v>10752000</v>
      </c>
      <c r="H438" s="109">
        <f>H439+H441</f>
        <v>10752000</v>
      </c>
      <c r="I438" s="62">
        <f t="shared" si="27"/>
        <v>0</v>
      </c>
      <c r="J438" s="54">
        <f t="shared" si="28"/>
        <v>1</v>
      </c>
    </row>
    <row r="439" spans="1:10" ht="24.75" customHeight="1" x14ac:dyDescent="0.2">
      <c r="A439" s="96" t="s">
        <v>132</v>
      </c>
      <c r="B439" s="130" t="s">
        <v>374</v>
      </c>
      <c r="C439" s="13">
        <v>14</v>
      </c>
      <c r="D439" s="31">
        <v>1</v>
      </c>
      <c r="E439" s="18" t="s">
        <v>226</v>
      </c>
      <c r="F439" s="5"/>
      <c r="G439" s="109">
        <f>G440</f>
        <v>2294000</v>
      </c>
      <c r="H439" s="109">
        <f>H440</f>
        <v>2294000</v>
      </c>
      <c r="I439" s="62">
        <f t="shared" si="27"/>
        <v>0</v>
      </c>
      <c r="J439" s="54">
        <f t="shared" si="28"/>
        <v>1</v>
      </c>
    </row>
    <row r="440" spans="1:10" ht="12.75" x14ac:dyDescent="0.2">
      <c r="A440" s="97" t="s">
        <v>133</v>
      </c>
      <c r="B440" s="133" t="s">
        <v>374</v>
      </c>
      <c r="C440" s="14">
        <v>14</v>
      </c>
      <c r="D440" s="29">
        <v>1</v>
      </c>
      <c r="E440" s="20" t="s">
        <v>226</v>
      </c>
      <c r="F440" s="16">
        <v>510</v>
      </c>
      <c r="G440" s="110">
        <v>2294000</v>
      </c>
      <c r="H440" s="110">
        <v>2294000</v>
      </c>
      <c r="I440" s="63">
        <f t="shared" si="27"/>
        <v>0</v>
      </c>
      <c r="J440" s="55">
        <f t="shared" si="28"/>
        <v>1</v>
      </c>
    </row>
    <row r="441" spans="1:10" ht="14.25" customHeight="1" x14ac:dyDescent="0.2">
      <c r="A441" s="96" t="s">
        <v>134</v>
      </c>
      <c r="B441" s="130" t="s">
        <v>374</v>
      </c>
      <c r="C441" s="13">
        <v>14</v>
      </c>
      <c r="D441" s="31">
        <v>1</v>
      </c>
      <c r="E441" s="18" t="s">
        <v>227</v>
      </c>
      <c r="F441" s="5"/>
      <c r="G441" s="109">
        <f>G442</f>
        <v>8458000</v>
      </c>
      <c r="H441" s="109">
        <f>H442</f>
        <v>8458000</v>
      </c>
      <c r="I441" s="62">
        <f t="shared" si="27"/>
        <v>0</v>
      </c>
      <c r="J441" s="54">
        <f t="shared" si="28"/>
        <v>1</v>
      </c>
    </row>
    <row r="442" spans="1:10" ht="12.75" x14ac:dyDescent="0.2">
      <c r="A442" s="97" t="s">
        <v>133</v>
      </c>
      <c r="B442" s="133" t="s">
        <v>374</v>
      </c>
      <c r="C442" s="14">
        <v>14</v>
      </c>
      <c r="D442" s="29">
        <v>1</v>
      </c>
      <c r="E442" s="20" t="s">
        <v>227</v>
      </c>
      <c r="F442" s="16">
        <v>510</v>
      </c>
      <c r="G442" s="110">
        <v>8458000</v>
      </c>
      <c r="H442" s="110">
        <v>8458000</v>
      </c>
      <c r="I442" s="63">
        <f t="shared" si="27"/>
        <v>0</v>
      </c>
      <c r="J442" s="55">
        <f t="shared" si="28"/>
        <v>1</v>
      </c>
    </row>
    <row r="443" spans="1:10" ht="16.5" customHeight="1" x14ac:dyDescent="0.2">
      <c r="A443" s="99" t="s">
        <v>135</v>
      </c>
      <c r="B443" s="130" t="s">
        <v>374</v>
      </c>
      <c r="C443" s="77">
        <v>14</v>
      </c>
      <c r="D443" s="78">
        <v>3</v>
      </c>
      <c r="E443" s="17"/>
      <c r="F443" s="4"/>
      <c r="G443" s="115">
        <f>G444+G448+G457+G463</f>
        <v>16829961.829999998</v>
      </c>
      <c r="H443" s="115">
        <f>H444+H448+H457+H463</f>
        <v>16333327.129999999</v>
      </c>
      <c r="I443" s="64">
        <f t="shared" si="27"/>
        <v>-496634.69999999925</v>
      </c>
      <c r="J443" s="56">
        <f t="shared" si="28"/>
        <v>0.97049103824378669</v>
      </c>
    </row>
    <row r="444" spans="1:10" ht="24" customHeight="1" x14ac:dyDescent="0.2">
      <c r="A444" s="96" t="s">
        <v>274</v>
      </c>
      <c r="B444" s="130" t="s">
        <v>374</v>
      </c>
      <c r="C444" s="13">
        <v>14</v>
      </c>
      <c r="D444" s="31">
        <v>3</v>
      </c>
      <c r="E444" s="18" t="s">
        <v>180</v>
      </c>
      <c r="F444" s="5"/>
      <c r="G444" s="109">
        <f t="shared" ref="G444:H446" si="34">G445</f>
        <v>1024223.4</v>
      </c>
      <c r="H444" s="109">
        <f t="shared" si="34"/>
        <v>1024223.4</v>
      </c>
      <c r="I444" s="62">
        <f t="shared" si="27"/>
        <v>0</v>
      </c>
      <c r="J444" s="54">
        <f t="shared" si="28"/>
        <v>1</v>
      </c>
    </row>
    <row r="445" spans="1:10" ht="34.5" customHeight="1" x14ac:dyDescent="0.2">
      <c r="A445" s="96" t="s">
        <v>60</v>
      </c>
      <c r="B445" s="130" t="s">
        <v>374</v>
      </c>
      <c r="C445" s="13">
        <v>14</v>
      </c>
      <c r="D445" s="31">
        <v>3</v>
      </c>
      <c r="E445" s="18" t="s">
        <v>173</v>
      </c>
      <c r="F445" s="5"/>
      <c r="G445" s="109">
        <f>G446</f>
        <v>1024223.4</v>
      </c>
      <c r="H445" s="109">
        <f>H446</f>
        <v>1024223.4</v>
      </c>
      <c r="I445" s="62">
        <f t="shared" si="27"/>
        <v>0</v>
      </c>
      <c r="J445" s="54">
        <f t="shared" si="28"/>
        <v>1</v>
      </c>
    </row>
    <row r="446" spans="1:10" ht="12" customHeight="1" x14ac:dyDescent="0.2">
      <c r="A446" s="96" t="s">
        <v>61</v>
      </c>
      <c r="B446" s="130" t="s">
        <v>374</v>
      </c>
      <c r="C446" s="13">
        <v>14</v>
      </c>
      <c r="D446" s="31">
        <v>3</v>
      </c>
      <c r="E446" s="18" t="s">
        <v>174</v>
      </c>
      <c r="F446" s="5"/>
      <c r="G446" s="109">
        <f t="shared" si="34"/>
        <v>1024223.4</v>
      </c>
      <c r="H446" s="109">
        <f t="shared" si="34"/>
        <v>1024223.4</v>
      </c>
      <c r="I446" s="62">
        <f t="shared" si="27"/>
        <v>0</v>
      </c>
      <c r="J446" s="54">
        <f t="shared" si="28"/>
        <v>1</v>
      </c>
    </row>
    <row r="447" spans="1:10" ht="18" customHeight="1" x14ac:dyDescent="0.2">
      <c r="A447" s="97" t="s">
        <v>62</v>
      </c>
      <c r="B447" s="133" t="s">
        <v>374</v>
      </c>
      <c r="C447" s="14">
        <v>14</v>
      </c>
      <c r="D447" s="29">
        <v>3</v>
      </c>
      <c r="E447" s="20" t="s">
        <v>174</v>
      </c>
      <c r="F447" s="16">
        <v>540</v>
      </c>
      <c r="G447" s="110">
        <v>1024223.4</v>
      </c>
      <c r="H447" s="110">
        <v>1024223.4</v>
      </c>
      <c r="I447" s="63">
        <f t="shared" si="27"/>
        <v>0</v>
      </c>
      <c r="J447" s="55">
        <f t="shared" si="28"/>
        <v>1</v>
      </c>
    </row>
    <row r="448" spans="1:10" ht="21" customHeight="1" x14ac:dyDescent="0.2">
      <c r="A448" s="96" t="s">
        <v>270</v>
      </c>
      <c r="B448" s="130" t="s">
        <v>374</v>
      </c>
      <c r="C448" s="13">
        <v>14</v>
      </c>
      <c r="D448" s="31">
        <v>3</v>
      </c>
      <c r="E448" s="18" t="s">
        <v>156</v>
      </c>
      <c r="F448" s="5"/>
      <c r="G448" s="109">
        <f>G449+G452</f>
        <v>7301555.9199999999</v>
      </c>
      <c r="H448" s="109">
        <f>H449+H452</f>
        <v>6815721.2199999997</v>
      </c>
      <c r="I448" s="62">
        <f t="shared" si="27"/>
        <v>-485834.70000000019</v>
      </c>
      <c r="J448" s="54">
        <f t="shared" si="28"/>
        <v>0.9334614833710676</v>
      </c>
    </row>
    <row r="449" spans="1:10" ht="21" customHeight="1" x14ac:dyDescent="0.2">
      <c r="A449" s="96" t="s">
        <v>136</v>
      </c>
      <c r="B449" s="130" t="s">
        <v>374</v>
      </c>
      <c r="C449" s="13">
        <v>14</v>
      </c>
      <c r="D449" s="31">
        <v>3</v>
      </c>
      <c r="E449" s="18" t="s">
        <v>228</v>
      </c>
      <c r="F449" s="5"/>
      <c r="G449" s="109">
        <f>G450</f>
        <v>100000</v>
      </c>
      <c r="H449" s="109">
        <f>H450</f>
        <v>100000</v>
      </c>
      <c r="I449" s="62">
        <f t="shared" si="27"/>
        <v>0</v>
      </c>
      <c r="J449" s="54">
        <f t="shared" si="28"/>
        <v>1</v>
      </c>
    </row>
    <row r="450" spans="1:10" ht="23.25" customHeight="1" x14ac:dyDescent="0.2">
      <c r="A450" s="96" t="s">
        <v>137</v>
      </c>
      <c r="B450" s="130" t="s">
        <v>374</v>
      </c>
      <c r="C450" s="13">
        <v>14</v>
      </c>
      <c r="D450" s="31">
        <v>3</v>
      </c>
      <c r="E450" s="18" t="s">
        <v>229</v>
      </c>
      <c r="F450" s="5"/>
      <c r="G450" s="109">
        <f>G451</f>
        <v>100000</v>
      </c>
      <c r="H450" s="109">
        <f>H451</f>
        <v>100000</v>
      </c>
      <c r="I450" s="62">
        <f t="shared" si="27"/>
        <v>0</v>
      </c>
      <c r="J450" s="54">
        <f t="shared" si="28"/>
        <v>1</v>
      </c>
    </row>
    <row r="451" spans="1:10" ht="18.75" customHeight="1" x14ac:dyDescent="0.2">
      <c r="A451" s="97" t="s">
        <v>62</v>
      </c>
      <c r="B451" s="133" t="s">
        <v>374</v>
      </c>
      <c r="C451" s="14">
        <v>14</v>
      </c>
      <c r="D451" s="29">
        <v>3</v>
      </c>
      <c r="E451" s="20" t="s">
        <v>229</v>
      </c>
      <c r="F451" s="16">
        <v>540</v>
      </c>
      <c r="G451" s="110">
        <v>100000</v>
      </c>
      <c r="H451" s="110">
        <v>100000</v>
      </c>
      <c r="I451" s="63">
        <f t="shared" si="27"/>
        <v>0</v>
      </c>
      <c r="J451" s="55">
        <f t="shared" si="28"/>
        <v>1</v>
      </c>
    </row>
    <row r="452" spans="1:10" ht="21.75" customHeight="1" x14ac:dyDescent="0.2">
      <c r="A452" s="96" t="s">
        <v>31</v>
      </c>
      <c r="B452" s="130" t="s">
        <v>374</v>
      </c>
      <c r="C452" s="13">
        <v>14</v>
      </c>
      <c r="D452" s="31">
        <v>3</v>
      </c>
      <c r="E452" s="18" t="s">
        <v>157</v>
      </c>
      <c r="F452" s="5"/>
      <c r="G452" s="109">
        <f>G453+G455</f>
        <v>7201555.9199999999</v>
      </c>
      <c r="H452" s="109">
        <f>H453+H455</f>
        <v>6715721.2199999997</v>
      </c>
      <c r="I452" s="62">
        <f t="shared" si="27"/>
        <v>-485834.70000000019</v>
      </c>
      <c r="J452" s="54">
        <f t="shared" si="28"/>
        <v>0.93253753697159369</v>
      </c>
    </row>
    <row r="453" spans="1:10" ht="21.75" customHeight="1" x14ac:dyDescent="0.2">
      <c r="A453" s="96" t="s">
        <v>67</v>
      </c>
      <c r="B453" s="130" t="s">
        <v>374</v>
      </c>
      <c r="C453" s="13">
        <v>14</v>
      </c>
      <c r="D453" s="31">
        <v>3</v>
      </c>
      <c r="E453" s="18" t="s">
        <v>178</v>
      </c>
      <c r="F453" s="5"/>
      <c r="G453" s="109">
        <f>G454</f>
        <v>7139055.9199999999</v>
      </c>
      <c r="H453" s="109">
        <f>H454</f>
        <v>6653221.2199999997</v>
      </c>
      <c r="I453" s="62">
        <f t="shared" si="27"/>
        <v>-485834.70000000019</v>
      </c>
      <c r="J453" s="54">
        <f t="shared" si="28"/>
        <v>0.93194692611400642</v>
      </c>
    </row>
    <row r="454" spans="1:10" ht="12.75" x14ac:dyDescent="0.2">
      <c r="A454" s="97" t="s">
        <v>49</v>
      </c>
      <c r="B454" s="133" t="s">
        <v>374</v>
      </c>
      <c r="C454" s="14">
        <v>14</v>
      </c>
      <c r="D454" s="29">
        <v>3</v>
      </c>
      <c r="E454" s="20" t="s">
        <v>178</v>
      </c>
      <c r="F454" s="16">
        <v>520</v>
      </c>
      <c r="G454" s="110">
        <v>7139055.9199999999</v>
      </c>
      <c r="H454" s="110">
        <v>6653221.2199999997</v>
      </c>
      <c r="I454" s="63">
        <f t="shared" si="27"/>
        <v>-485834.70000000019</v>
      </c>
      <c r="J454" s="55">
        <f t="shared" si="28"/>
        <v>0.93194692611400642</v>
      </c>
    </row>
    <row r="455" spans="1:10" ht="24" customHeight="1" x14ac:dyDescent="0.2">
      <c r="A455" s="96" t="s">
        <v>371</v>
      </c>
      <c r="B455" s="130" t="s">
        <v>374</v>
      </c>
      <c r="C455" s="13">
        <v>14</v>
      </c>
      <c r="D455" s="31">
        <v>3</v>
      </c>
      <c r="E455" s="18" t="s">
        <v>370</v>
      </c>
      <c r="F455" s="5"/>
      <c r="G455" s="109">
        <f>G456</f>
        <v>62500</v>
      </c>
      <c r="H455" s="109">
        <f>H456</f>
        <v>62500</v>
      </c>
      <c r="I455" s="63">
        <f t="shared" si="27"/>
        <v>0</v>
      </c>
      <c r="J455" s="55">
        <f t="shared" si="28"/>
        <v>1</v>
      </c>
    </row>
    <row r="456" spans="1:10" ht="20.25" customHeight="1" x14ac:dyDescent="0.2">
      <c r="A456" s="97" t="s">
        <v>62</v>
      </c>
      <c r="B456" s="133" t="s">
        <v>374</v>
      </c>
      <c r="C456" s="14">
        <v>14</v>
      </c>
      <c r="D456" s="29">
        <v>3</v>
      </c>
      <c r="E456" s="20" t="s">
        <v>370</v>
      </c>
      <c r="F456" s="16">
        <v>540</v>
      </c>
      <c r="G456" s="110">
        <v>62500</v>
      </c>
      <c r="H456" s="110">
        <v>62500</v>
      </c>
      <c r="I456" s="63">
        <f t="shared" si="27"/>
        <v>0</v>
      </c>
      <c r="J456" s="55">
        <f t="shared" si="28"/>
        <v>1</v>
      </c>
    </row>
    <row r="457" spans="1:10" ht="25.5" customHeight="1" x14ac:dyDescent="0.2">
      <c r="A457" s="96" t="s">
        <v>23</v>
      </c>
      <c r="B457" s="130" t="s">
        <v>374</v>
      </c>
      <c r="C457" s="13">
        <v>14</v>
      </c>
      <c r="D457" s="31">
        <v>3</v>
      </c>
      <c r="E457" s="18" t="s">
        <v>151</v>
      </c>
      <c r="F457" s="5"/>
      <c r="G457" s="109">
        <f t="shared" ref="G457:H461" si="35">G458</f>
        <v>6784324.5099999998</v>
      </c>
      <c r="H457" s="109">
        <f t="shared" si="35"/>
        <v>6784324.5099999998</v>
      </c>
      <c r="I457" s="62">
        <f t="shared" si="27"/>
        <v>0</v>
      </c>
      <c r="J457" s="54">
        <f t="shared" si="28"/>
        <v>1</v>
      </c>
    </row>
    <row r="458" spans="1:10" ht="26.25" customHeight="1" x14ac:dyDescent="0.2">
      <c r="A458" s="96" t="s">
        <v>131</v>
      </c>
      <c r="B458" s="130" t="s">
        <v>374</v>
      </c>
      <c r="C458" s="13">
        <v>14</v>
      </c>
      <c r="D458" s="31">
        <v>3</v>
      </c>
      <c r="E458" s="18" t="s">
        <v>225</v>
      </c>
      <c r="F458" s="5"/>
      <c r="G458" s="109">
        <f>G459+G461</f>
        <v>6784324.5099999998</v>
      </c>
      <c r="H458" s="109">
        <f>H459+H461</f>
        <v>6784324.5099999998</v>
      </c>
      <c r="I458" s="62">
        <f t="shared" si="27"/>
        <v>0</v>
      </c>
      <c r="J458" s="54">
        <f t="shared" si="28"/>
        <v>1</v>
      </c>
    </row>
    <row r="459" spans="1:10" ht="24.75" customHeight="1" x14ac:dyDescent="0.2">
      <c r="A459" s="93" t="s">
        <v>304</v>
      </c>
      <c r="B459" s="130" t="s">
        <v>374</v>
      </c>
      <c r="C459" s="13">
        <v>14</v>
      </c>
      <c r="D459" s="31">
        <v>3</v>
      </c>
      <c r="E459" s="18" t="s">
        <v>305</v>
      </c>
      <c r="F459" s="5"/>
      <c r="G459" s="109">
        <f>G460</f>
        <v>5887085</v>
      </c>
      <c r="H459" s="109">
        <f>H460</f>
        <v>5887085</v>
      </c>
      <c r="I459" s="62">
        <f t="shared" si="27"/>
        <v>0</v>
      </c>
      <c r="J459" s="54">
        <f t="shared" si="28"/>
        <v>1</v>
      </c>
    </row>
    <row r="460" spans="1:10" ht="19.5" customHeight="1" x14ac:dyDescent="0.2">
      <c r="A460" s="97" t="s">
        <v>62</v>
      </c>
      <c r="B460" s="133" t="s">
        <v>374</v>
      </c>
      <c r="C460" s="14">
        <v>14</v>
      </c>
      <c r="D460" s="29">
        <v>3</v>
      </c>
      <c r="E460" s="20" t="s">
        <v>305</v>
      </c>
      <c r="F460" s="76">
        <v>540</v>
      </c>
      <c r="G460" s="110">
        <v>5887085</v>
      </c>
      <c r="H460" s="110">
        <v>5887085</v>
      </c>
      <c r="I460" s="62">
        <f t="shared" si="27"/>
        <v>0</v>
      </c>
      <c r="J460" s="54">
        <f t="shared" si="28"/>
        <v>1</v>
      </c>
    </row>
    <row r="461" spans="1:10" ht="36.75" customHeight="1" x14ac:dyDescent="0.2">
      <c r="A461" s="96" t="s">
        <v>316</v>
      </c>
      <c r="B461" s="130" t="s">
        <v>374</v>
      </c>
      <c r="C461" s="13">
        <v>14</v>
      </c>
      <c r="D461" s="31">
        <v>3</v>
      </c>
      <c r="E461" s="18" t="s">
        <v>315</v>
      </c>
      <c r="F461" s="5"/>
      <c r="G461" s="109">
        <f t="shared" si="35"/>
        <v>897239.51</v>
      </c>
      <c r="H461" s="109">
        <f t="shared" si="35"/>
        <v>897239.51</v>
      </c>
      <c r="I461" s="62">
        <f t="shared" si="27"/>
        <v>0</v>
      </c>
      <c r="J461" s="54">
        <f t="shared" si="28"/>
        <v>1</v>
      </c>
    </row>
    <row r="462" spans="1:10" ht="13.5" customHeight="1" x14ac:dyDescent="0.2">
      <c r="A462" s="97" t="s">
        <v>62</v>
      </c>
      <c r="B462" s="133" t="s">
        <v>374</v>
      </c>
      <c r="C462" s="14">
        <v>14</v>
      </c>
      <c r="D462" s="29">
        <v>3</v>
      </c>
      <c r="E462" s="20" t="s">
        <v>315</v>
      </c>
      <c r="F462" s="16">
        <v>540</v>
      </c>
      <c r="G462" s="110">
        <v>897239.51</v>
      </c>
      <c r="H462" s="110">
        <v>897239.51</v>
      </c>
      <c r="I462" s="63">
        <f t="shared" si="27"/>
        <v>0</v>
      </c>
      <c r="J462" s="55">
        <f t="shared" si="28"/>
        <v>1</v>
      </c>
    </row>
    <row r="463" spans="1:10" ht="20.25" customHeight="1" x14ac:dyDescent="0.2">
      <c r="A463" s="93" t="s">
        <v>306</v>
      </c>
      <c r="B463" s="130" t="s">
        <v>374</v>
      </c>
      <c r="C463" s="13">
        <v>14</v>
      </c>
      <c r="D463" s="31">
        <v>3</v>
      </c>
      <c r="E463" s="18" t="s">
        <v>307</v>
      </c>
      <c r="F463" s="73"/>
      <c r="G463" s="109">
        <f>G464</f>
        <v>1719858</v>
      </c>
      <c r="H463" s="109">
        <f>H464</f>
        <v>1709058</v>
      </c>
      <c r="I463" s="63">
        <f t="shared" si="27"/>
        <v>-10800</v>
      </c>
      <c r="J463" s="55">
        <f t="shared" si="28"/>
        <v>0.99372041180143944</v>
      </c>
    </row>
    <row r="464" spans="1:10" ht="17.25" customHeight="1" x14ac:dyDescent="0.2">
      <c r="A464" s="97" t="s">
        <v>62</v>
      </c>
      <c r="B464" s="133" t="s">
        <v>374</v>
      </c>
      <c r="C464" s="14">
        <v>14</v>
      </c>
      <c r="D464" s="29">
        <v>3</v>
      </c>
      <c r="E464" s="20" t="s">
        <v>307</v>
      </c>
      <c r="F464" s="16">
        <v>540</v>
      </c>
      <c r="G464" s="110">
        <v>1719858</v>
      </c>
      <c r="H464" s="110">
        <v>1709058</v>
      </c>
      <c r="I464" s="63">
        <f t="shared" si="27"/>
        <v>-10800</v>
      </c>
      <c r="J464" s="55">
        <f t="shared" si="28"/>
        <v>0.99372041180143944</v>
      </c>
    </row>
    <row r="465" spans="1:10" ht="12.75" x14ac:dyDescent="0.2">
      <c r="A465" s="102" t="s">
        <v>138</v>
      </c>
      <c r="B465" s="129"/>
      <c r="C465" s="3" t="s">
        <v>139</v>
      </c>
      <c r="D465" s="17" t="s">
        <v>139</v>
      </c>
      <c r="E465" s="27" t="s">
        <v>139</v>
      </c>
      <c r="F465" s="7" t="s">
        <v>139</v>
      </c>
      <c r="G465" s="64">
        <f>G13+G80+G84+G92+G117+G173+G336+G357+G420+G429+G435</f>
        <v>969020115.17000008</v>
      </c>
      <c r="H465" s="64">
        <f>H13+H80+H84+H92+H117+H173+H336+H357+H420+H429+H435</f>
        <v>924440332.53000009</v>
      </c>
      <c r="I465" s="64">
        <f t="shared" si="27"/>
        <v>-44579782.639999986</v>
      </c>
      <c r="J465" s="56">
        <f t="shared" si="28"/>
        <v>0.95399498736702781</v>
      </c>
    </row>
  </sheetData>
  <mergeCells count="2">
    <mergeCell ref="C7:J7"/>
    <mergeCell ref="A8:J8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№ 3</vt:lpstr>
      <vt:lpstr>Приложение №4</vt:lpstr>
      <vt:lpstr>'Приложение № 3'!Заголовки_для_печати</vt:lpstr>
      <vt:lpstr>'Приложение № 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Ярополова Евгения Юрьевна</cp:lastModifiedBy>
  <cp:lastPrinted>2021-04-23T12:23:15Z</cp:lastPrinted>
  <dcterms:modified xsi:type="dcterms:W3CDTF">2022-08-30T07:00:44Z</dcterms:modified>
</cp:coreProperties>
</file>